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21015" windowHeight="9975" activeTab="1"/>
  </bookViews>
  <sheets>
    <sheet name="Compensaz. Prezzi" sheetId="1" r:id="rId1"/>
    <sheet name="Riferim. Normativi ed Istruz." sheetId="2" r:id="rId2"/>
    <sheet name="Foglio3" sheetId="3" r:id="rId3"/>
  </sheets>
  <definedNames/>
  <calcPr fullCalcOnLoad="1"/>
</workbook>
</file>

<file path=xl/sharedStrings.xml><?xml version="1.0" encoding="utf-8"?>
<sst xmlns="http://schemas.openxmlformats.org/spreadsheetml/2006/main" count="136" uniqueCount="94">
  <si>
    <t>MATERIALE</t>
  </si>
  <si>
    <t>UNITA'</t>
  </si>
  <si>
    <t>2007 (euro)</t>
  </si>
  <si>
    <t>2003 (euro)</t>
  </si>
  <si>
    <t>2005 (euro)</t>
  </si>
  <si>
    <t>2009 (euro)</t>
  </si>
  <si>
    <t>Ferro - acciaio tondo per cemento armato</t>
  </si>
  <si>
    <t>kg.</t>
  </si>
  <si>
    <t>COMPENSAZIONE</t>
  </si>
  <si>
    <t>INCREMENTO PREZZO</t>
  </si>
  <si>
    <t>Rete elettrosaldata</t>
  </si>
  <si>
    <t>N.</t>
  </si>
  <si>
    <r>
      <rPr>
        <sz val="9"/>
        <rFont val="Calibri"/>
        <family val="2"/>
      </rPr>
      <t>2004</t>
    </r>
    <r>
      <rPr>
        <sz val="9"/>
        <color indexed="8"/>
        <rFont val="Calibri"/>
        <family val="2"/>
      </rPr>
      <t xml:space="preserve"> (euro)</t>
    </r>
  </si>
  <si>
    <t>VARIAZIONE PERCENT. DA APPLICARE</t>
  </si>
  <si>
    <t>Ferro profilato a freddo</t>
  </si>
  <si>
    <t>Gabbioni filo ferro zincato</t>
  </si>
  <si>
    <t>Acciaio armonico in trefoli, trecce, e fili metallici</t>
  </si>
  <si>
    <t>Tubazioni in acciaio saldato ø 150</t>
  </si>
  <si>
    <t>m.</t>
  </si>
  <si>
    <t>Tubazioni in acciaio nero</t>
  </si>
  <si>
    <t>Tubazioni in gres per fognature ø 100</t>
  </si>
  <si>
    <t>Tubazioni in cemento per fognature ø 500</t>
  </si>
  <si>
    <t>Tubazioni in ghisa sferoidale per acquedotti ø 100</t>
  </si>
  <si>
    <t>Tubazioni in polietilene ad alta densità (PE-AD) ø 100</t>
  </si>
  <si>
    <t>Tubazioni in pvc pesante ø 100</t>
  </si>
  <si>
    <t>Tubo in materiale plastico corrugatoper impianti elettrici ø 16</t>
  </si>
  <si>
    <t>cad.</t>
  </si>
  <si>
    <t>Fili di rame conduttori ø 1,5 mm.</t>
  </si>
  <si>
    <t>Condutture e tubi di rame ø 14 mm.</t>
  </si>
  <si>
    <t>Cemento tipo 42.5 R                         100</t>
  </si>
  <si>
    <t>Cemento tipo 32.5 R                         100</t>
  </si>
  <si>
    <t>Sabbia</t>
  </si>
  <si>
    <t>Ghiaia</t>
  </si>
  <si>
    <t>Pitrisco per calcestruzzi</t>
  </si>
  <si>
    <t>Pietrame in scapoli</t>
  </si>
  <si>
    <t>Tout-venent di cava e misto granulometrico</t>
  </si>
  <si>
    <t>Scogli (2° categ.)                            1000</t>
  </si>
  <si>
    <t>Bitume                                              100</t>
  </si>
  <si>
    <t>Mattoni forati a 2/4 fori</t>
  </si>
  <si>
    <t>Mattoni pieni</t>
  </si>
  <si>
    <t>Tegole tipo "Marsigliese"</t>
  </si>
  <si>
    <t>Marmette pressate di cemento e graniglia di marmo</t>
  </si>
  <si>
    <t>Marmettoni pressati di cemento con scaglie di marmo</t>
  </si>
  <si>
    <t>Piastrelle monocottura smaltate per interni</t>
  </si>
  <si>
    <t>Interruttore bipolare magneto-termico 2 x 16 A</t>
  </si>
  <si>
    <t>Interruttore bipolare differenziale 2 x 16 A</t>
  </si>
  <si>
    <t>Presa da incasso 10 - 16 A + T</t>
  </si>
  <si>
    <t>Sanitari (lavabo)</t>
  </si>
  <si>
    <t>Rubinetteria gruppo miscelazione lavabo</t>
  </si>
  <si>
    <t>Radiatori in ghisa (per 10 elementi)</t>
  </si>
  <si>
    <t>Radiatori in alluminio (per 10 elementi)</t>
  </si>
  <si>
    <t>Infisso in alluminio</t>
  </si>
  <si>
    <t>Vetrocamera mm. 4/6/4</t>
  </si>
  <si>
    <t>Legname abete per infissi</t>
  </si>
  <si>
    <t>Legname abete sottomisura</t>
  </si>
  <si>
    <t>Chiusini in ghisa sferoidale per traffico intenso</t>
  </si>
  <si>
    <t>Lamiere in ferro o acciaio di qualsiasi spessore lisce, piane,  striate ondulate e compreso acciaio corten</t>
  </si>
  <si>
    <t>Lamiere zincate di qualsiasi spessore lisce, piane, striate ondulate</t>
  </si>
  <si>
    <t>Profilati in acciaio laminati a caldo, di qualsiasi tipo e spessore anche centinati</t>
  </si>
  <si>
    <t>Tubazioni in ferro senza saldatura per armature di interventi geostrutturali</t>
  </si>
  <si>
    <t>Palo in acciaio per illuminazione pubblica rastremato h. 7,0 m., ø 127 mm. + sbraccio</t>
  </si>
  <si>
    <r>
      <t>m</t>
    </r>
    <r>
      <rPr>
        <vertAlign val="superscript"/>
        <sz val="9"/>
        <rFont val="Arial"/>
        <family val="2"/>
      </rPr>
      <t>3</t>
    </r>
  </si>
  <si>
    <r>
      <t>m</t>
    </r>
    <r>
      <rPr>
        <vertAlign val="superscript"/>
        <sz val="9"/>
        <rFont val="Arial"/>
        <family val="2"/>
      </rPr>
      <t>2</t>
    </r>
  </si>
  <si>
    <t xml:space="preserve">inserire </t>
  </si>
  <si>
    <t>eventualmente inserire</t>
  </si>
  <si>
    <t>2006 (euro)</t>
  </si>
  <si>
    <t>2008 (euro)</t>
  </si>
  <si>
    <t>TOTALE EURO</t>
  </si>
  <si>
    <t>Riduzione degli importi del 50% ai sensi dell'art. 133, commi 4, 5, 6 del D.Lgs. 12 aprile 2006 n. 163 e successive modifiche (art. 4, comma 2, lett. o) del D.L. 13.05.11 n. 70 in vigore dal 14.05.11, convertito con modifiche dalla Legge 12.07.11, n. 106, in vigore dal 13.07.11)</t>
  </si>
  <si>
    <t>COMPENSAZIONE PREZZI (art. 26 L. 109/94 - art. 133 D.Lvo 163/06) - FOGLIO DI CALCOLO</t>
  </si>
  <si>
    <r>
      <t xml:space="preserve">Copiare </t>
    </r>
    <r>
      <rPr>
        <b/>
        <sz val="8"/>
        <color indexed="8"/>
        <rFont val="Calibri"/>
        <family val="2"/>
      </rPr>
      <t>A.1</t>
    </r>
    <r>
      <rPr>
        <sz val="8"/>
        <color indexed="8"/>
        <rFont val="Calibri"/>
        <family val="2"/>
      </rPr>
      <t xml:space="preserve"> -  anno contratto</t>
    </r>
  </si>
  <si>
    <r>
      <t xml:space="preserve">Copiare </t>
    </r>
    <r>
      <rPr>
        <b/>
        <sz val="8"/>
        <color indexed="8"/>
        <rFont val="Calibri"/>
        <family val="2"/>
      </rPr>
      <t>A.2</t>
    </r>
    <r>
      <rPr>
        <sz val="8"/>
        <color indexed="8"/>
        <rFont val="Calibri"/>
        <family val="2"/>
      </rPr>
      <t xml:space="preserve"> - anno contabilizz.</t>
    </r>
  </si>
  <si>
    <t>COMPENSAZIONE PREZZI (art. 26 L. 109/94 - art. 133 D.Lvo 163/06) - RIFERIMENTI NORMATIVI E ISTRUZIONI</t>
  </si>
  <si>
    <t>Riferimenti normativi:</t>
  </si>
  <si>
    <t>Circolare Assessorato Regionale Lavori Pubblici del 20 novembre 2007</t>
  </si>
  <si>
    <t>Art. 26 della L. 109/94 nel testo coordinato con le Leggi Regionali</t>
  </si>
  <si>
    <t>Art. 133 del D.Lvo 163/06 e successive modifiche ed integrazioni (art. 4, comma 2, lett. o) del D.L. 13.05.11 n. 70 in vigore dal 14.05.11, convertito con modifiche dalla Legge 12.07.11, n. 106, in vigore dal 13.07.11)</t>
  </si>
  <si>
    <t>Istruzioni per l'uso del foglio di calcolo:</t>
  </si>
  <si>
    <t>QUANTITA' CONTABILIZZATA NELL'ANNO A.2</t>
  </si>
  <si>
    <t xml:space="preserve">Per effettuare il conteggio relativo alla compensazione prezzi tra l'anno di presentazione dell'offerta (A.1) e l'anno di contabilizzazione dei materiali (A.2) vanno copiate interamente sulla tabella di destra le due colonne di prezzi unitari della tabella di sinistra corrispondenti ai due anni di riferimento. </t>
  </si>
  <si>
    <t>Sulla colonna "QUANTITA' CONTABILIZZATA NELL'ANNO A.2" vanno inserite le quantità di materiali contabilizzate nell'anno di riferimento, previa verifica delle condizioni di effettiva maggiore onerosità subita dall'appaltatore, come previsto dalla circolare assessoriale del 20.11.07.</t>
  </si>
  <si>
    <t>Il calcolo va ripetuto per ogni anno di contabilizzazione da raffrontare con l'anno di riferimento del contratto. Il foglio di calcolo funziona anche per variazioni percentuali negative.</t>
  </si>
  <si>
    <r>
      <t xml:space="preserve">Una considerazione particolare va fatta per la colonna " prezzo unitario (di progetto se &lt; anno di riferimento del contratto)". Da una lettura combinata delle disposizioni ministeriali, che indicano come riferimento  </t>
    </r>
    <r>
      <rPr>
        <b/>
        <sz val="11"/>
        <color indexed="8"/>
        <rFont val="Calibri"/>
        <family val="2"/>
      </rPr>
      <t>il prezzo medio riportato sul decreto</t>
    </r>
    <r>
      <rPr>
        <sz val="11"/>
        <color theme="1"/>
        <rFont val="Calibri"/>
        <family val="2"/>
      </rPr>
      <t xml:space="preserve"> e non quello specifico previsto dal singolo progetto, e di quelle regionali che fanno riferimento</t>
    </r>
    <r>
      <rPr>
        <b/>
        <sz val="11"/>
        <color indexed="8"/>
        <rFont val="Calibri"/>
        <family val="2"/>
      </rPr>
      <t xml:space="preserve"> al prezzo rilevato negli atti progettuali</t>
    </r>
    <r>
      <rPr>
        <sz val="11"/>
        <color theme="1"/>
        <rFont val="Calibri"/>
        <family val="2"/>
      </rPr>
      <t xml:space="preserve">, confermando che la compensazione non è soggetta al ribasso d'asta (e poi  erroneamente richiamando nell'esempio di calcolo il "prezzo previsto nell'offerta al momento della gara"), si ritiene corretto </t>
    </r>
    <r>
      <rPr>
        <b/>
        <sz val="11"/>
        <color indexed="8"/>
        <rFont val="Calibri"/>
        <family val="2"/>
      </rPr>
      <t>potersi  riferire al prezzo tabellato</t>
    </r>
    <r>
      <rPr>
        <sz val="11"/>
        <color theme="1"/>
        <rFont val="Calibri"/>
        <family val="2"/>
      </rPr>
      <t xml:space="preserve"> (che viene pertanto in automatico riportato sul foglio di calcolo) </t>
    </r>
    <r>
      <rPr>
        <b/>
        <sz val="11"/>
        <color indexed="8"/>
        <rFont val="Calibri"/>
        <family val="2"/>
      </rPr>
      <t>o al prezzo desumibile dagli elaborati progettuali se inferiore a quello tabellato</t>
    </r>
    <r>
      <rPr>
        <sz val="11"/>
        <color theme="1"/>
        <rFont val="Calibri"/>
        <family val="2"/>
      </rPr>
      <t>. Ciò in aderenza al concetto che "i prezzi assumono unicamente un valore parametrico per il calcolo e non hanno alcuna interferenza con i prezzi contrattuali dei singoli appalti" e che la eventuale maggiore onerosità rispetto a quella desumibile dai valori tabellati (seppur con riferimento alle variazioni percentuali) va ricondotta a quest'ultima.</t>
    </r>
  </si>
  <si>
    <r>
      <t xml:space="preserve">PREZZO UNITARIO (di PROGETTO </t>
    </r>
    <r>
      <rPr>
        <b/>
        <sz val="8"/>
        <rFont val="Calibri"/>
        <family val="2"/>
      </rPr>
      <t>se</t>
    </r>
    <r>
      <rPr>
        <b/>
        <sz val="8"/>
        <color indexed="62"/>
        <rFont val="Calibri"/>
        <family val="2"/>
      </rPr>
      <t xml:space="preserve"> </t>
    </r>
    <r>
      <rPr>
        <b/>
        <sz val="8"/>
        <color indexed="10"/>
        <rFont val="Calibri"/>
        <family val="2"/>
      </rPr>
      <t xml:space="preserve">&lt; </t>
    </r>
    <r>
      <rPr>
        <b/>
        <sz val="8"/>
        <color indexed="62"/>
        <rFont val="Calibri"/>
        <family val="2"/>
      </rPr>
      <t>anno contratto</t>
    </r>
    <r>
      <rPr>
        <b/>
        <sz val="8"/>
        <rFont val="Calibri"/>
        <family val="2"/>
      </rPr>
      <t>)</t>
    </r>
  </si>
  <si>
    <t>VARIAZIONE PERCENT. A.2/A.1</t>
  </si>
  <si>
    <r>
      <rPr>
        <sz val="9"/>
        <color indexed="10"/>
        <rFont val="Calibri"/>
        <family val="2"/>
      </rPr>
      <t>2006</t>
    </r>
    <r>
      <rPr>
        <sz val="9"/>
        <rFont val="Calibri"/>
        <family val="2"/>
      </rPr>
      <t xml:space="preserve"> (euro)</t>
    </r>
  </si>
  <si>
    <r>
      <rPr>
        <sz val="9"/>
        <color indexed="10"/>
        <rFont val="Calibri"/>
        <family val="2"/>
      </rPr>
      <t>2008</t>
    </r>
    <r>
      <rPr>
        <sz val="9"/>
        <rFont val="Calibri"/>
        <family val="2"/>
      </rPr>
      <t xml:space="preserve"> (euro)</t>
    </r>
  </si>
  <si>
    <r>
      <t>DIPARTIMENTO INFRASTRUTTURE, MOBILITA' E TRASPORTI - SERVIZIO 15°</t>
    </r>
    <r>
      <rPr>
        <b/>
        <sz val="10"/>
        <color indexed="8"/>
        <rFont val="Book Antiqua"/>
        <family val="1"/>
      </rPr>
      <t xml:space="preserve"> (Ing. Francesco Vallone)</t>
    </r>
  </si>
  <si>
    <t>Decreti Ministero delle Infrastrutture 30.04.09, 09.04.10.</t>
  </si>
  <si>
    <t>Decreti Assessore Reg.le Lavori Pubblici del 20.06.07, 09.07.08, 14.07.09, Assessore Reg.le Infrastrutture del 14.06.10 (Elenco dei materiali da costruzione, loro costi e percentuali di variazioni annuali)</t>
  </si>
  <si>
    <r>
      <t xml:space="preserve">DIPARTIMENTO INFRASTRUTTURE, MOBILITA' E TRASPORTI - SERVIZIO 15° </t>
    </r>
    <r>
      <rPr>
        <b/>
        <sz val="10"/>
        <color indexed="8"/>
        <rFont val="Book Antiqua"/>
        <family val="1"/>
      </rPr>
      <t>(Ing. Francesco Vallone)</t>
    </r>
  </si>
  <si>
    <t>A titolo esemplificativo nel foglio di calcolo è impostata una compensazione tra il 2008 ed il 2006 inserendo tre ipotetiche quantità di materiali.</t>
  </si>
  <si>
    <r>
      <t xml:space="preserve">Per eventuali comunicazioni o richieste di chiarimenti: </t>
    </r>
    <r>
      <rPr>
        <b/>
        <sz val="11"/>
        <color indexed="8"/>
        <rFont val="Calibri"/>
        <family val="2"/>
      </rPr>
      <t>fvallone@regione.sicilia.it</t>
    </r>
  </si>
  <si>
    <t>Art. 171 del D.P.R. 207/10 - Circolare Ministero delle Infrastrutture e dei Trasporti del 04 agosto 2005, n. 871</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</si>
</sst>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 numFmtId="165" formatCode="#,##0.000"/>
  </numFmts>
  <fonts count="59">
    <font>
      <sz val="11"/>
      <color theme="1"/>
      <name val="Calibri"/>
      <family val="2"/>
    </font>
    <font>
      <sz val="11"/>
      <color indexed="8"/>
      <name val="Calibri"/>
      <family val="2"/>
    </font>
    <font>
      <b/>
      <sz val="11"/>
      <color indexed="8"/>
      <name val="Calibri"/>
      <family val="2"/>
    </font>
    <font>
      <sz val="9"/>
      <color indexed="8"/>
      <name val="Calibri"/>
      <family val="2"/>
    </font>
    <font>
      <b/>
      <sz val="8"/>
      <color indexed="8"/>
      <name val="Calibri"/>
      <family val="2"/>
    </font>
    <font>
      <b/>
      <sz val="8"/>
      <color indexed="10"/>
      <name val="Calibri"/>
      <family val="2"/>
    </font>
    <font>
      <sz val="9"/>
      <name val="Calibri"/>
      <family val="2"/>
    </font>
    <font>
      <sz val="8"/>
      <name val="Arial"/>
      <family val="2"/>
    </font>
    <font>
      <sz val="9"/>
      <name val="Arial"/>
      <family val="2"/>
    </font>
    <font>
      <vertAlign val="superscript"/>
      <sz val="9"/>
      <name val="Arial"/>
      <family val="2"/>
    </font>
    <font>
      <b/>
      <sz val="8"/>
      <color indexed="62"/>
      <name val="Calibri"/>
      <family val="2"/>
    </font>
    <font>
      <sz val="8"/>
      <color indexed="8"/>
      <name val="Calibri"/>
      <family val="2"/>
    </font>
    <font>
      <sz val="10"/>
      <name val="Arial"/>
      <family val="2"/>
    </font>
    <font>
      <b/>
      <sz val="8"/>
      <name val="Calibri"/>
      <family val="2"/>
    </font>
    <font>
      <sz val="9"/>
      <color indexed="10"/>
      <name val="Calibri"/>
      <family val="2"/>
    </font>
    <font>
      <b/>
      <sz val="10"/>
      <color indexed="8"/>
      <name val="Book Antiqua"/>
      <family val="1"/>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name val="Calibri"/>
      <family val="2"/>
    </font>
    <font>
      <sz val="8"/>
      <color indexed="10"/>
      <name val="Calibri"/>
      <family val="2"/>
    </font>
    <font>
      <b/>
      <sz val="11"/>
      <color indexed="8"/>
      <name val="Book Antiqua"/>
      <family val="1"/>
    </font>
    <font>
      <sz val="11"/>
      <color indexed="8"/>
      <name val="Book Antiqua"/>
      <family val="1"/>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9"/>
      <color theme="1"/>
      <name val="Calibri"/>
      <family val="2"/>
    </font>
    <font>
      <b/>
      <sz val="8"/>
      <color theme="1"/>
      <name val="Calibri"/>
      <family val="2"/>
    </font>
    <font>
      <sz val="11"/>
      <color rgb="FFC00000"/>
      <name val="Calibri"/>
      <family val="2"/>
    </font>
    <font>
      <sz val="8"/>
      <color theme="1"/>
      <name val="Calibri"/>
      <family val="2"/>
    </font>
    <font>
      <sz val="8"/>
      <color rgb="FFFF0000"/>
      <name val="Calibri"/>
      <family val="2"/>
    </font>
    <font>
      <b/>
      <sz val="11"/>
      <color theme="1"/>
      <name val="Book Antiqua"/>
      <family val="1"/>
    </font>
    <font>
      <sz val="11"/>
      <color theme="1"/>
      <name val="Book Antiqua"/>
      <family val="1"/>
    </font>
    <font>
      <sz val="11"/>
      <color theme="3" tint="0.39998000860214233"/>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style="medium"/>
    </border>
    <border>
      <left style="thin"/>
      <right style="medium"/>
      <top style="medium"/>
      <bottom style="medium"/>
    </border>
    <border>
      <left/>
      <right style="thin"/>
      <top style="medium"/>
      <bottom style="medium"/>
    </border>
    <border>
      <left style="thin"/>
      <right style="thin"/>
      <top style="thin"/>
      <bottom style="thin"/>
    </border>
    <border>
      <left style="thin"/>
      <right style="thin"/>
      <top/>
      <bottom/>
    </border>
    <border>
      <left style="thin"/>
      <right style="thin"/>
      <top style="thin"/>
      <bottom/>
    </border>
    <border>
      <left style="thin"/>
      <right style="thin"/>
      <top/>
      <bottom style="thin"/>
    </border>
    <border>
      <left style="medium"/>
      <right/>
      <top style="thin"/>
      <bottom style="medium"/>
    </border>
    <border>
      <left/>
      <right style="medium"/>
      <top style="thin"/>
      <bottom style="medium"/>
    </border>
    <border>
      <left/>
      <right/>
      <top style="medium"/>
      <bottom/>
    </border>
    <border>
      <left/>
      <right/>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0" borderId="2" applyNumberFormat="0" applyFill="0" applyAlignment="0" applyProtection="0"/>
    <xf numFmtId="0" fontId="38" fillId="21" borderId="3" applyNumberFormat="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9"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9" borderId="0" applyNumberFormat="0" applyBorder="0" applyAlignment="0" applyProtection="0"/>
    <xf numFmtId="0" fontId="0" fillId="30" borderId="4" applyNumberFormat="0" applyFont="0" applyAlignment="0" applyProtection="0"/>
    <xf numFmtId="0" fontId="41" fillId="20" borderId="5"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31" borderId="0" applyNumberFormat="0" applyBorder="0" applyAlignment="0" applyProtection="0"/>
    <xf numFmtId="0" fontId="50"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5">
    <xf numFmtId="0" fontId="0" fillId="0" borderId="0" xfId="0" applyFont="1" applyAlignment="1">
      <alignment/>
    </xf>
    <xf numFmtId="0" fontId="0" fillId="0" borderId="10" xfId="0" applyBorder="1" applyAlignment="1">
      <alignment/>
    </xf>
    <xf numFmtId="0" fontId="51" fillId="0" borderId="10" xfId="0" applyFont="1" applyBorder="1" applyAlignment="1">
      <alignment wrapText="1"/>
    </xf>
    <xf numFmtId="0" fontId="52" fillId="0" borderId="10" xfId="0" applyFont="1" applyBorder="1" applyAlignment="1">
      <alignment wrapText="1"/>
    </xf>
    <xf numFmtId="0" fontId="52" fillId="0" borderId="10" xfId="0" applyFont="1" applyFill="1" applyBorder="1" applyAlignment="1">
      <alignment wrapText="1"/>
    </xf>
    <xf numFmtId="0" fontId="52" fillId="0" borderId="11" xfId="0" applyFont="1" applyBorder="1" applyAlignment="1">
      <alignment wrapText="1"/>
    </xf>
    <xf numFmtId="4" fontId="0" fillId="0" borderId="0" xfId="0" applyNumberFormat="1" applyAlignment="1">
      <alignment/>
    </xf>
    <xf numFmtId="4" fontId="42" fillId="0" borderId="0" xfId="0" applyNumberFormat="1" applyFont="1" applyAlignment="1">
      <alignment/>
    </xf>
    <xf numFmtId="0" fontId="52" fillId="0" borderId="12" xfId="0" applyFont="1" applyFill="1" applyBorder="1" applyAlignment="1">
      <alignment wrapText="1"/>
    </xf>
    <xf numFmtId="2" fontId="0" fillId="0" borderId="0" xfId="0" applyNumberFormat="1" applyAlignment="1">
      <alignment/>
    </xf>
    <xf numFmtId="164" fontId="53" fillId="0" borderId="0" xfId="0" applyNumberFormat="1" applyFont="1" applyAlignment="1">
      <alignment/>
    </xf>
    <xf numFmtId="164" fontId="0" fillId="0" borderId="0" xfId="0" applyNumberFormat="1" applyAlignment="1">
      <alignment/>
    </xf>
    <xf numFmtId="4" fontId="31" fillId="0" borderId="0" xfId="0" applyNumberFormat="1" applyFont="1" applyAlignment="1">
      <alignment/>
    </xf>
    <xf numFmtId="0" fontId="0" fillId="0" borderId="12" xfId="0" applyBorder="1" applyAlignment="1">
      <alignment/>
    </xf>
    <xf numFmtId="0" fontId="7" fillId="0" borderId="13" xfId="0" applyFont="1" applyBorder="1" applyAlignment="1">
      <alignment horizontal="center"/>
    </xf>
    <xf numFmtId="0" fontId="7" fillId="0" borderId="13" xfId="0" applyFont="1" applyBorder="1" applyAlignment="1">
      <alignment/>
    </xf>
    <xf numFmtId="0" fontId="7" fillId="0" borderId="14" xfId="0" applyFont="1" applyBorder="1" applyAlignment="1">
      <alignment horizontal="center"/>
    </xf>
    <xf numFmtId="0" fontId="7" fillId="0" borderId="15" xfId="0" applyFont="1" applyBorder="1" applyAlignment="1">
      <alignment horizontal="center"/>
    </xf>
    <xf numFmtId="0" fontId="7" fillId="0" borderId="13" xfId="0" applyFont="1" applyBorder="1" applyAlignment="1">
      <alignment horizontal="left"/>
    </xf>
    <xf numFmtId="0" fontId="7" fillId="0" borderId="14" xfId="0" applyFont="1" applyBorder="1" applyAlignment="1">
      <alignment horizontal="centerContinuous"/>
    </xf>
    <xf numFmtId="0" fontId="7" fillId="0" borderId="16" xfId="0" applyFont="1" applyBorder="1" applyAlignment="1">
      <alignment horizontal="center"/>
    </xf>
    <xf numFmtId="0" fontId="7" fillId="0" borderId="16" xfId="0" applyFont="1" applyBorder="1" applyAlignment="1">
      <alignment horizontal="left"/>
    </xf>
    <xf numFmtId="0" fontId="0" fillId="0" borderId="0" xfId="0" applyBorder="1" applyAlignment="1">
      <alignment/>
    </xf>
    <xf numFmtId="0" fontId="7" fillId="0" borderId="14" xfId="0" applyFont="1" applyBorder="1" applyAlignment="1">
      <alignment wrapText="1"/>
    </xf>
    <xf numFmtId="0" fontId="7" fillId="0" borderId="15" xfId="0" applyFont="1" applyBorder="1" applyAlignment="1">
      <alignment wrapText="1"/>
    </xf>
    <xf numFmtId="4" fontId="8" fillId="0" borderId="13" xfId="0" applyNumberFormat="1" applyFont="1" applyFill="1" applyBorder="1" applyAlignment="1">
      <alignment horizontal="center"/>
    </xf>
    <xf numFmtId="0" fontId="8" fillId="0" borderId="13" xfId="0" applyFont="1" applyBorder="1" applyAlignment="1">
      <alignment horizontal="center"/>
    </xf>
    <xf numFmtId="0" fontId="8" fillId="0" borderId="14" xfId="0" applyFont="1" applyBorder="1" applyAlignment="1">
      <alignment horizontal="center"/>
    </xf>
    <xf numFmtId="4" fontId="8" fillId="0" borderId="14" xfId="0" applyNumberFormat="1" applyFont="1" applyFill="1" applyBorder="1" applyAlignment="1">
      <alignment horizontal="center"/>
    </xf>
    <xf numFmtId="0" fontId="8" fillId="0" borderId="15" xfId="0" applyFont="1" applyBorder="1" applyAlignment="1">
      <alignment horizontal="center"/>
    </xf>
    <xf numFmtId="4" fontId="8" fillId="0" borderId="15" xfId="0" applyNumberFormat="1" applyFont="1" applyFill="1" applyBorder="1" applyAlignment="1">
      <alignment horizontal="center"/>
    </xf>
    <xf numFmtId="0" fontId="8" fillId="0" borderId="16" xfId="0" applyFont="1" applyBorder="1" applyAlignment="1">
      <alignment horizontal="center"/>
    </xf>
    <xf numFmtId="4" fontId="8" fillId="0" borderId="16" xfId="0" applyNumberFormat="1" applyFont="1" applyFill="1" applyBorder="1" applyAlignment="1">
      <alignment horizontal="center"/>
    </xf>
    <xf numFmtId="4" fontId="0" fillId="7" borderId="13" xfId="0" applyNumberFormat="1" applyFill="1" applyBorder="1" applyAlignment="1">
      <alignment/>
    </xf>
    <xf numFmtId="0" fontId="54" fillId="0" borderId="0" xfId="0" applyFont="1" applyAlignment="1">
      <alignment/>
    </xf>
    <xf numFmtId="0" fontId="7" fillId="33" borderId="13" xfId="0" applyFont="1" applyFill="1" applyBorder="1" applyAlignment="1">
      <alignment horizontal="center"/>
    </xf>
    <xf numFmtId="0" fontId="7" fillId="33" borderId="13" xfId="0" applyFont="1" applyFill="1" applyBorder="1" applyAlignment="1">
      <alignment/>
    </xf>
    <xf numFmtId="0" fontId="8" fillId="33" borderId="13" xfId="0" applyFont="1" applyFill="1" applyBorder="1" applyAlignment="1">
      <alignment horizontal="center"/>
    </xf>
    <xf numFmtId="4" fontId="8" fillId="33" borderId="13" xfId="0" applyNumberFormat="1" applyFont="1" applyFill="1" applyBorder="1" applyAlignment="1">
      <alignment horizontal="center"/>
    </xf>
    <xf numFmtId="0" fontId="51" fillId="0" borderId="0" xfId="0" applyFont="1" applyBorder="1" applyAlignment="1">
      <alignment wrapText="1"/>
    </xf>
    <xf numFmtId="2" fontId="0" fillId="0" borderId="0" xfId="0" applyNumberFormat="1" applyBorder="1" applyAlignment="1">
      <alignment/>
    </xf>
    <xf numFmtId="4" fontId="7" fillId="0" borderId="0" xfId="0" applyNumberFormat="1" applyFont="1" applyFill="1" applyBorder="1" applyAlignment="1">
      <alignment horizontal="center"/>
    </xf>
    <xf numFmtId="0" fontId="54" fillId="0" borderId="0" xfId="0" applyFont="1" applyAlignment="1">
      <alignment wrapText="1"/>
    </xf>
    <xf numFmtId="0" fontId="54" fillId="0" borderId="0" xfId="0" applyFont="1" applyAlignment="1">
      <alignment horizontal="left" wrapText="1"/>
    </xf>
    <xf numFmtId="0" fontId="6" fillId="0" borderId="10" xfId="0" applyFont="1" applyBorder="1" applyAlignment="1">
      <alignment wrapText="1"/>
    </xf>
    <xf numFmtId="0" fontId="48" fillId="0" borderId="17" xfId="0" applyFont="1" applyBorder="1" applyAlignment="1">
      <alignment/>
    </xf>
    <xf numFmtId="4" fontId="48" fillId="0" borderId="18" xfId="0" applyNumberFormat="1" applyFont="1" applyBorder="1" applyAlignment="1">
      <alignment/>
    </xf>
    <xf numFmtId="0" fontId="48" fillId="0" borderId="0" xfId="0" applyFont="1" applyAlignment="1">
      <alignment/>
    </xf>
    <xf numFmtId="0" fontId="55" fillId="0" borderId="0" xfId="0" applyFont="1" applyAlignment="1">
      <alignment/>
    </xf>
    <xf numFmtId="0" fontId="56" fillId="0" borderId="0" xfId="0" applyFont="1" applyAlignment="1">
      <alignment/>
    </xf>
    <xf numFmtId="0" fontId="56" fillId="0" borderId="0" xfId="0" applyFont="1" applyAlignment="1">
      <alignment/>
    </xf>
    <xf numFmtId="0" fontId="57" fillId="0" borderId="0" xfId="0" applyFont="1" applyAlignment="1">
      <alignment/>
    </xf>
    <xf numFmtId="0" fontId="0" fillId="0" borderId="19" xfId="0" applyBorder="1" applyAlignment="1">
      <alignment/>
    </xf>
    <xf numFmtId="0" fontId="0" fillId="0" borderId="20" xfId="0" applyBorder="1" applyAlignment="1">
      <alignment/>
    </xf>
    <xf numFmtId="0" fontId="48" fillId="0" borderId="0" xfId="0" applyFont="1" applyAlignment="1">
      <alignment/>
    </xf>
    <xf numFmtId="0" fontId="0" fillId="0" borderId="0" xfId="0" applyAlignment="1">
      <alignment horizontal="center" wrapText="1"/>
    </xf>
    <xf numFmtId="0" fontId="0" fillId="0" borderId="0" xfId="0" applyAlignment="1">
      <alignment horizontal="left" wrapText="1"/>
    </xf>
    <xf numFmtId="165" fontId="31" fillId="7" borderId="13" xfId="0" applyNumberFormat="1" applyFont="1" applyFill="1" applyBorder="1" applyAlignment="1" applyProtection="1">
      <alignment/>
      <protection/>
    </xf>
    <xf numFmtId="165" fontId="0" fillId="7" borderId="13" xfId="0" applyNumberFormat="1" applyFill="1" applyBorder="1" applyAlignment="1" applyProtection="1">
      <alignment/>
      <protection hidden="1"/>
    </xf>
    <xf numFmtId="4" fontId="58" fillId="7" borderId="13" xfId="0" applyNumberFormat="1" applyFont="1" applyFill="1" applyBorder="1" applyAlignment="1" applyProtection="1">
      <alignment/>
      <protection locked="0"/>
    </xf>
    <xf numFmtId="4" fontId="31" fillId="7" borderId="13" xfId="0" applyNumberFormat="1" applyFont="1" applyFill="1" applyBorder="1" applyAlignment="1" applyProtection="1">
      <alignment/>
      <protection hidden="1"/>
    </xf>
    <xf numFmtId="4" fontId="42" fillId="7" borderId="13" xfId="0" applyNumberFormat="1" applyFont="1" applyFill="1" applyBorder="1" applyAlignment="1" applyProtection="1">
      <alignment/>
      <protection locked="0"/>
    </xf>
    <xf numFmtId="2" fontId="0" fillId="0" borderId="0" xfId="0" applyNumberFormat="1" applyAlignment="1" applyProtection="1">
      <alignment/>
      <protection locked="0"/>
    </xf>
    <xf numFmtId="4" fontId="8" fillId="0" borderId="13" xfId="0" applyNumberFormat="1" applyFont="1" applyFill="1" applyBorder="1" applyAlignment="1" applyProtection="1">
      <alignment horizontal="center"/>
      <protection locked="0"/>
    </xf>
    <xf numFmtId="4" fontId="8" fillId="0" borderId="14" xfId="0" applyNumberFormat="1" applyFont="1" applyFill="1" applyBorder="1" applyAlignment="1" applyProtection="1">
      <alignment horizontal="center"/>
      <protection locked="0"/>
    </xf>
    <xf numFmtId="4" fontId="8" fillId="0" borderId="15" xfId="0" applyNumberFormat="1" applyFont="1" applyFill="1" applyBorder="1" applyAlignment="1" applyProtection="1">
      <alignment horizontal="center"/>
      <protection locked="0"/>
    </xf>
    <xf numFmtId="4" fontId="8" fillId="33" borderId="13" xfId="0" applyNumberFormat="1" applyFont="1" applyFill="1" applyBorder="1" applyAlignment="1" applyProtection="1">
      <alignment horizontal="center"/>
      <protection locked="0"/>
    </xf>
    <xf numFmtId="4" fontId="8" fillId="0" borderId="16" xfId="0" applyNumberFormat="1" applyFont="1" applyFill="1" applyBorder="1" applyAlignment="1" applyProtection="1">
      <alignment horizontal="center"/>
      <protection locked="0"/>
    </xf>
    <xf numFmtId="0" fontId="6" fillId="0" borderId="10" xfId="0" applyFont="1" applyBorder="1" applyAlignment="1" applyProtection="1">
      <alignment wrapText="1"/>
      <protection locked="0"/>
    </xf>
    <xf numFmtId="165" fontId="42" fillId="7" borderId="13" xfId="0" applyNumberFormat="1" applyFont="1" applyFill="1" applyBorder="1" applyAlignment="1" applyProtection="1">
      <alignment/>
      <protection locked="0"/>
    </xf>
    <xf numFmtId="0" fontId="0" fillId="0" borderId="0" xfId="0" applyAlignment="1">
      <alignment wrapText="1"/>
    </xf>
    <xf numFmtId="0" fontId="12" fillId="0" borderId="21" xfId="0" applyFont="1" applyFill="1" applyBorder="1" applyAlignment="1">
      <alignment horizontal="left" wrapText="1"/>
    </xf>
    <xf numFmtId="0" fontId="12" fillId="0" borderId="22" xfId="0" applyFont="1" applyFill="1" applyBorder="1" applyAlignment="1">
      <alignment horizontal="left" wrapText="1"/>
    </xf>
    <xf numFmtId="0" fontId="12" fillId="0" borderId="23" xfId="0" applyFont="1" applyFill="1" applyBorder="1" applyAlignment="1">
      <alignment horizontal="left" wrapText="1"/>
    </xf>
    <xf numFmtId="0" fontId="0" fillId="0" borderId="0" xfId="0" applyAlignment="1">
      <alignment horizontal="left"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56"/>
  <sheetViews>
    <sheetView zoomScalePageLayoutView="0" workbookViewId="0" topLeftCell="A1">
      <selection activeCell="R45" sqref="R45"/>
    </sheetView>
  </sheetViews>
  <sheetFormatPr defaultColWidth="9.140625" defaultRowHeight="15"/>
  <cols>
    <col min="1" max="1" width="3.7109375" style="0" customWidth="1"/>
    <col min="2" max="2" width="41.8515625" style="0" customWidth="1"/>
    <col min="3" max="10" width="8.28125" style="0" customWidth="1"/>
    <col min="11" max="11" width="4.28125" style="0" customWidth="1"/>
    <col min="12" max="13" width="8.57421875" style="0" customWidth="1"/>
    <col min="14" max="14" width="9.57421875" style="0" customWidth="1"/>
    <col min="16" max="16" width="12.421875" style="0" customWidth="1"/>
    <col min="17" max="17" width="9.421875" style="0" customWidth="1"/>
    <col min="18" max="18" width="12.421875" style="0" customWidth="1"/>
    <col min="19" max="19" width="12.7109375" style="0" customWidth="1"/>
  </cols>
  <sheetData>
    <row r="1" spans="2:15" ht="19.5" customHeight="1">
      <c r="B1" s="49" t="s">
        <v>87</v>
      </c>
      <c r="C1" s="49"/>
      <c r="D1" s="49"/>
      <c r="E1" s="49"/>
      <c r="F1" s="47"/>
      <c r="G1" s="47"/>
      <c r="H1" s="47"/>
      <c r="I1" s="47"/>
      <c r="J1" s="47"/>
      <c r="K1" s="47"/>
      <c r="L1" s="47"/>
      <c r="M1" s="47"/>
      <c r="N1" s="47"/>
      <c r="O1" s="47"/>
    </row>
    <row r="2" spans="2:11" ht="19.5" customHeight="1">
      <c r="B2" s="50" t="s">
        <v>69</v>
      </c>
      <c r="C2" s="51"/>
      <c r="D2" s="51"/>
      <c r="E2" s="51"/>
      <c r="K2" s="22"/>
    </row>
    <row r="3" spans="11:18" ht="34.5" customHeight="1" thickBot="1">
      <c r="K3" s="22"/>
      <c r="L3" s="42" t="s">
        <v>70</v>
      </c>
      <c r="M3" s="42" t="s">
        <v>71</v>
      </c>
      <c r="N3" s="34"/>
      <c r="O3" s="43"/>
      <c r="P3" s="42" t="s">
        <v>64</v>
      </c>
      <c r="R3" s="48" t="s">
        <v>63</v>
      </c>
    </row>
    <row r="4" spans="1:19" ht="46.5" thickBot="1">
      <c r="A4" s="1" t="s">
        <v>11</v>
      </c>
      <c r="B4" s="13" t="s">
        <v>0</v>
      </c>
      <c r="C4" s="1" t="s">
        <v>1</v>
      </c>
      <c r="D4" s="2" t="s">
        <v>3</v>
      </c>
      <c r="E4" s="2" t="s">
        <v>12</v>
      </c>
      <c r="F4" s="2" t="s">
        <v>4</v>
      </c>
      <c r="G4" s="44" t="s">
        <v>65</v>
      </c>
      <c r="H4" s="2" t="s">
        <v>2</v>
      </c>
      <c r="I4" s="44" t="s">
        <v>66</v>
      </c>
      <c r="J4" s="2" t="s">
        <v>5</v>
      </c>
      <c r="K4" s="39"/>
      <c r="L4" s="68" t="s">
        <v>85</v>
      </c>
      <c r="M4" s="68" t="s">
        <v>86</v>
      </c>
      <c r="N4" s="3" t="s">
        <v>84</v>
      </c>
      <c r="O4" s="8" t="s">
        <v>13</v>
      </c>
      <c r="P4" s="4" t="s">
        <v>83</v>
      </c>
      <c r="Q4" s="4" t="s">
        <v>9</v>
      </c>
      <c r="R4" s="4" t="s">
        <v>78</v>
      </c>
      <c r="S4" s="5" t="s">
        <v>8</v>
      </c>
    </row>
    <row r="5" spans="1:19" ht="15">
      <c r="A5" s="52"/>
      <c r="D5" s="9"/>
      <c r="E5" s="9"/>
      <c r="F5" s="9"/>
      <c r="G5" s="9"/>
      <c r="H5" s="9"/>
      <c r="I5" s="9"/>
      <c r="J5" s="9"/>
      <c r="K5" s="40"/>
      <c r="L5" s="62"/>
      <c r="M5" s="62"/>
      <c r="N5" s="10"/>
      <c r="O5" s="11"/>
      <c r="P5" s="7"/>
      <c r="Q5" s="12"/>
      <c r="R5" s="7"/>
      <c r="S5" s="6"/>
    </row>
    <row r="6" spans="1:15" ht="15">
      <c r="A6" s="53"/>
      <c r="D6" s="9"/>
      <c r="E6" s="9"/>
      <c r="F6" s="9"/>
      <c r="G6" s="9"/>
      <c r="H6" s="9"/>
      <c r="I6" s="9"/>
      <c r="J6" s="9"/>
      <c r="K6" s="40"/>
      <c r="L6" s="62"/>
      <c r="M6" s="62"/>
      <c r="N6" s="11"/>
      <c r="O6" s="11"/>
    </row>
    <row r="7" spans="1:19" ht="15">
      <c r="A7" s="14">
        <v>1</v>
      </c>
      <c r="B7" s="15" t="s">
        <v>6</v>
      </c>
      <c r="C7" s="26" t="s">
        <v>7</v>
      </c>
      <c r="D7" s="25">
        <v>0.36</v>
      </c>
      <c r="E7" s="25">
        <v>0.53</v>
      </c>
      <c r="F7" s="25">
        <v>0.55</v>
      </c>
      <c r="G7" s="25">
        <v>0.59</v>
      </c>
      <c r="H7" s="25">
        <v>0.58</v>
      </c>
      <c r="I7" s="25">
        <v>0.74</v>
      </c>
      <c r="J7" s="25">
        <v>0.7</v>
      </c>
      <c r="K7" s="41"/>
      <c r="L7" s="63">
        <v>0.59</v>
      </c>
      <c r="M7" s="63">
        <v>0.74</v>
      </c>
      <c r="N7" s="57">
        <f>100*(M7-L7)/L7</f>
        <v>25.423728813559325</v>
      </c>
      <c r="O7" s="58">
        <f>IF(ABS(N7)&gt;10,ABS(N7)-10,0)</f>
        <v>15.423728813559325</v>
      </c>
      <c r="P7" s="59">
        <f>L7</f>
        <v>0.59</v>
      </c>
      <c r="Q7" s="60">
        <f>IF(N7&lt;0,-P7*O7/100,P7*O7/100)</f>
        <v>0.09100000000000001</v>
      </c>
      <c r="R7" s="61">
        <v>785.25</v>
      </c>
      <c r="S7" s="33">
        <f>R7*Q7</f>
        <v>71.45775</v>
      </c>
    </row>
    <row r="8" spans="1:19" ht="15">
      <c r="A8" s="14">
        <v>2</v>
      </c>
      <c r="B8" s="15" t="s">
        <v>10</v>
      </c>
      <c r="C8" s="26" t="s">
        <v>7</v>
      </c>
      <c r="D8" s="25">
        <v>0.49</v>
      </c>
      <c r="E8" s="25">
        <v>0.63</v>
      </c>
      <c r="F8" s="25">
        <v>0.68</v>
      </c>
      <c r="G8" s="25">
        <v>0.68</v>
      </c>
      <c r="H8" s="25">
        <v>0.71</v>
      </c>
      <c r="I8" s="25">
        <v>0.9</v>
      </c>
      <c r="J8" s="25">
        <v>0.86</v>
      </c>
      <c r="K8" s="41"/>
      <c r="L8" s="63">
        <v>0.68</v>
      </c>
      <c r="M8" s="63">
        <v>0.9</v>
      </c>
      <c r="N8" s="57">
        <f aca="true" t="shared" si="0" ref="N8:N53">100*(M8-L8)/L8</f>
        <v>32.35294117647058</v>
      </c>
      <c r="O8" s="58">
        <f aca="true" t="shared" si="1" ref="O8:O53">IF(ABS(N8)&gt;10,ABS(N8)-10,0)</f>
        <v>22.35294117647058</v>
      </c>
      <c r="P8" s="59">
        <f>L8</f>
        <v>0.68</v>
      </c>
      <c r="Q8" s="60">
        <f aca="true" t="shared" si="2" ref="Q8:Q53">IF(N8&lt;0,-P8*O8/100,P8*O8/100)</f>
        <v>0.15199999999999997</v>
      </c>
      <c r="R8" s="61">
        <v>500</v>
      </c>
      <c r="S8" s="33">
        <f>R8*Q8</f>
        <v>75.99999999999999</v>
      </c>
    </row>
    <row r="9" spans="1:19" ht="15">
      <c r="A9" s="14">
        <v>3</v>
      </c>
      <c r="B9" s="15" t="s">
        <v>14</v>
      </c>
      <c r="C9" s="26" t="s">
        <v>7</v>
      </c>
      <c r="D9" s="25">
        <v>0.52</v>
      </c>
      <c r="E9" s="25">
        <v>0.76</v>
      </c>
      <c r="F9" s="25">
        <v>0.79</v>
      </c>
      <c r="G9" s="25">
        <v>0.83</v>
      </c>
      <c r="H9" s="25">
        <v>0.83</v>
      </c>
      <c r="I9" s="25">
        <v>1.07</v>
      </c>
      <c r="J9" s="25">
        <v>1</v>
      </c>
      <c r="K9" s="41"/>
      <c r="L9" s="63">
        <v>0.83</v>
      </c>
      <c r="M9" s="63">
        <v>1.07</v>
      </c>
      <c r="N9" s="57">
        <f t="shared" si="0"/>
        <v>28.915662650602425</v>
      </c>
      <c r="O9" s="58">
        <f t="shared" si="1"/>
        <v>18.915662650602425</v>
      </c>
      <c r="P9" s="59">
        <f aca="true" t="shared" si="3" ref="P9:P53">L9</f>
        <v>0.83</v>
      </c>
      <c r="Q9" s="60">
        <f t="shared" si="2"/>
        <v>0.1570000000000001</v>
      </c>
      <c r="R9" s="61">
        <v>150</v>
      </c>
      <c r="S9" s="33">
        <f>R9*Q9</f>
        <v>23.55000000000002</v>
      </c>
    </row>
    <row r="10" spans="1:19" ht="24.75" customHeight="1">
      <c r="A10" s="16">
        <v>4</v>
      </c>
      <c r="B10" s="23" t="s">
        <v>56</v>
      </c>
      <c r="C10" s="27" t="s">
        <v>7</v>
      </c>
      <c r="D10" s="28">
        <v>0.55</v>
      </c>
      <c r="E10" s="28">
        <v>0.74</v>
      </c>
      <c r="F10" s="28">
        <v>0.84</v>
      </c>
      <c r="G10" s="28">
        <v>0.83</v>
      </c>
      <c r="H10" s="28">
        <v>0.8</v>
      </c>
      <c r="I10" s="28">
        <v>1.01</v>
      </c>
      <c r="J10" s="28">
        <v>0.97</v>
      </c>
      <c r="K10" s="41"/>
      <c r="L10" s="64">
        <v>0.83</v>
      </c>
      <c r="M10" s="64">
        <v>1.01</v>
      </c>
      <c r="N10" s="57">
        <f t="shared" si="0"/>
        <v>21.686746987951814</v>
      </c>
      <c r="O10" s="58">
        <f t="shared" si="1"/>
        <v>11.686746987951814</v>
      </c>
      <c r="P10" s="59">
        <f t="shared" si="3"/>
        <v>0.83</v>
      </c>
      <c r="Q10" s="60">
        <f t="shared" si="2"/>
        <v>0.09700000000000004</v>
      </c>
      <c r="R10" s="61"/>
      <c r="S10" s="33"/>
    </row>
    <row r="11" spans="1:19" ht="26.25" customHeight="1">
      <c r="A11" s="17">
        <v>5</v>
      </c>
      <c r="B11" s="24" t="s">
        <v>57</v>
      </c>
      <c r="C11" s="29" t="s">
        <v>7</v>
      </c>
      <c r="D11" s="30">
        <v>3.78</v>
      </c>
      <c r="E11" s="30">
        <v>4.09</v>
      </c>
      <c r="F11" s="30">
        <v>4.25</v>
      </c>
      <c r="G11" s="30">
        <v>4.2</v>
      </c>
      <c r="H11" s="30">
        <v>4.43</v>
      </c>
      <c r="I11" s="30">
        <v>4.92</v>
      </c>
      <c r="J11" s="30">
        <v>4.7</v>
      </c>
      <c r="K11" s="41"/>
      <c r="L11" s="65">
        <v>4.2</v>
      </c>
      <c r="M11" s="65">
        <v>4.92</v>
      </c>
      <c r="N11" s="57">
        <f t="shared" si="0"/>
        <v>17.142857142857135</v>
      </c>
      <c r="O11" s="58">
        <f t="shared" si="1"/>
        <v>7.142857142857135</v>
      </c>
      <c r="P11" s="59">
        <f t="shared" si="3"/>
        <v>4.2</v>
      </c>
      <c r="Q11" s="60">
        <f t="shared" si="2"/>
        <v>0.29999999999999966</v>
      </c>
      <c r="R11" s="61"/>
      <c r="S11" s="33"/>
    </row>
    <row r="12" spans="1:19" ht="15">
      <c r="A12" s="14">
        <v>6</v>
      </c>
      <c r="B12" s="15" t="s">
        <v>15</v>
      </c>
      <c r="C12" s="26" t="s">
        <v>7</v>
      </c>
      <c r="D12" s="25">
        <v>2.11</v>
      </c>
      <c r="E12" s="25">
        <v>2.11</v>
      </c>
      <c r="F12" s="25">
        <v>2.11</v>
      </c>
      <c r="G12" s="25">
        <v>2.17</v>
      </c>
      <c r="H12" s="25">
        <v>2.17</v>
      </c>
      <c r="I12" s="25">
        <v>2.4</v>
      </c>
      <c r="J12" s="25">
        <v>2.3</v>
      </c>
      <c r="K12" s="41"/>
      <c r="L12" s="63">
        <v>2.17</v>
      </c>
      <c r="M12" s="63">
        <v>2.4</v>
      </c>
      <c r="N12" s="57">
        <f t="shared" si="0"/>
        <v>10.599078341013826</v>
      </c>
      <c r="O12" s="58">
        <f t="shared" si="1"/>
        <v>0.5990783410138256</v>
      </c>
      <c r="P12" s="59">
        <f t="shared" si="3"/>
        <v>2.17</v>
      </c>
      <c r="Q12" s="60">
        <f t="shared" si="2"/>
        <v>0.013000000000000017</v>
      </c>
      <c r="R12" s="61"/>
      <c r="S12" s="33"/>
    </row>
    <row r="13" spans="1:19" ht="27" customHeight="1">
      <c r="A13" s="16">
        <v>7</v>
      </c>
      <c r="B13" s="23" t="s">
        <v>58</v>
      </c>
      <c r="C13" s="27" t="s">
        <v>7</v>
      </c>
      <c r="D13" s="28">
        <v>0.53</v>
      </c>
      <c r="E13" s="28">
        <v>0.8</v>
      </c>
      <c r="F13" s="28">
        <v>0.8</v>
      </c>
      <c r="G13" s="28">
        <v>0.8</v>
      </c>
      <c r="H13" s="28">
        <v>0.82</v>
      </c>
      <c r="I13" s="28">
        <v>0.96</v>
      </c>
      <c r="J13" s="28">
        <v>0.91</v>
      </c>
      <c r="K13" s="41"/>
      <c r="L13" s="64">
        <v>0.8</v>
      </c>
      <c r="M13" s="64">
        <v>0.96</v>
      </c>
      <c r="N13" s="57">
        <f t="shared" si="0"/>
        <v>19.99999999999999</v>
      </c>
      <c r="O13" s="58">
        <f t="shared" si="1"/>
        <v>9.99999999999999</v>
      </c>
      <c r="P13" s="59">
        <f t="shared" si="3"/>
        <v>0.8</v>
      </c>
      <c r="Q13" s="60">
        <f t="shared" si="2"/>
        <v>0.07999999999999992</v>
      </c>
      <c r="R13" s="61"/>
      <c r="S13" s="33"/>
    </row>
    <row r="14" spans="1:19" ht="15">
      <c r="A14" s="14">
        <v>8</v>
      </c>
      <c r="B14" s="15" t="s">
        <v>16</v>
      </c>
      <c r="C14" s="26" t="s">
        <v>7</v>
      </c>
      <c r="D14" s="25">
        <v>0.63</v>
      </c>
      <c r="E14" s="25">
        <v>0.76</v>
      </c>
      <c r="F14" s="25">
        <v>0.82</v>
      </c>
      <c r="G14" s="25">
        <v>0.95</v>
      </c>
      <c r="H14" s="25">
        <v>0.96</v>
      </c>
      <c r="I14" s="25">
        <v>1.07</v>
      </c>
      <c r="J14" s="25">
        <v>1.07</v>
      </c>
      <c r="K14" s="41"/>
      <c r="L14" s="63">
        <v>0.95</v>
      </c>
      <c r="M14" s="63">
        <v>1.07</v>
      </c>
      <c r="N14" s="57">
        <f t="shared" si="0"/>
        <v>12.631578947368434</v>
      </c>
      <c r="O14" s="58">
        <f t="shared" si="1"/>
        <v>2.6315789473684337</v>
      </c>
      <c r="P14" s="59">
        <f t="shared" si="3"/>
        <v>0.95</v>
      </c>
      <c r="Q14" s="60">
        <f t="shared" si="2"/>
        <v>0.02500000000000012</v>
      </c>
      <c r="R14" s="61"/>
      <c r="S14" s="33"/>
    </row>
    <row r="15" spans="1:19" ht="27" customHeight="1">
      <c r="A15" s="16">
        <v>9</v>
      </c>
      <c r="B15" s="23" t="s">
        <v>59</v>
      </c>
      <c r="C15" s="27" t="s">
        <v>7</v>
      </c>
      <c r="D15" s="28">
        <v>0.74</v>
      </c>
      <c r="E15" s="28">
        <v>0.83</v>
      </c>
      <c r="F15" s="28">
        <v>0.88</v>
      </c>
      <c r="G15" s="28">
        <v>0.93</v>
      </c>
      <c r="H15" s="28">
        <v>0.95</v>
      </c>
      <c r="I15" s="28">
        <v>1.09</v>
      </c>
      <c r="J15" s="28">
        <v>1.1</v>
      </c>
      <c r="K15" s="41"/>
      <c r="L15" s="64">
        <v>0.93</v>
      </c>
      <c r="M15" s="64">
        <v>1.09</v>
      </c>
      <c r="N15" s="57">
        <f t="shared" si="0"/>
        <v>17.20430107526882</v>
      </c>
      <c r="O15" s="58">
        <f t="shared" si="1"/>
        <v>7.20430107526882</v>
      </c>
      <c r="P15" s="59">
        <f t="shared" si="3"/>
        <v>0.93</v>
      </c>
      <c r="Q15" s="60">
        <f t="shared" si="2"/>
        <v>0.06700000000000003</v>
      </c>
      <c r="R15" s="61"/>
      <c r="S15" s="33"/>
    </row>
    <row r="16" spans="1:19" ht="15">
      <c r="A16" s="14">
        <v>10</v>
      </c>
      <c r="B16" s="15" t="s">
        <v>17</v>
      </c>
      <c r="C16" s="26" t="s">
        <v>18</v>
      </c>
      <c r="D16" s="25">
        <v>31.99</v>
      </c>
      <c r="E16" s="25">
        <v>36.22</v>
      </c>
      <c r="F16" s="25">
        <v>36.22</v>
      </c>
      <c r="G16" s="25">
        <v>36.53</v>
      </c>
      <c r="H16" s="25">
        <v>37.3</v>
      </c>
      <c r="I16" s="25">
        <v>40.94</v>
      </c>
      <c r="J16" s="25">
        <v>40</v>
      </c>
      <c r="K16" s="41"/>
      <c r="L16" s="63">
        <v>36.53</v>
      </c>
      <c r="M16" s="63">
        <v>40.94</v>
      </c>
      <c r="N16" s="57">
        <f t="shared" si="0"/>
        <v>12.072269367643024</v>
      </c>
      <c r="O16" s="58">
        <f t="shared" si="1"/>
        <v>2.072269367643024</v>
      </c>
      <c r="P16" s="59">
        <f t="shared" si="3"/>
        <v>36.53</v>
      </c>
      <c r="Q16" s="60">
        <f t="shared" si="2"/>
        <v>0.7569999999999966</v>
      </c>
      <c r="R16" s="61"/>
      <c r="S16" s="33"/>
    </row>
    <row r="17" spans="1:19" ht="15">
      <c r="A17" s="14">
        <v>11</v>
      </c>
      <c r="B17" s="15" t="s">
        <v>19</v>
      </c>
      <c r="C17" s="26" t="s">
        <v>7</v>
      </c>
      <c r="D17" s="25">
        <v>2.36</v>
      </c>
      <c r="E17" s="25">
        <v>2.67</v>
      </c>
      <c r="F17" s="25">
        <v>2.76</v>
      </c>
      <c r="G17" s="25">
        <v>2.82</v>
      </c>
      <c r="H17" s="25">
        <v>2.92</v>
      </c>
      <c r="I17" s="25">
        <v>3.24</v>
      </c>
      <c r="J17" s="25">
        <v>3.2</v>
      </c>
      <c r="K17" s="41"/>
      <c r="L17" s="63">
        <v>2.82</v>
      </c>
      <c r="M17" s="63">
        <v>3.24</v>
      </c>
      <c r="N17" s="57">
        <f t="shared" si="0"/>
        <v>14.89361702127661</v>
      </c>
      <c r="O17" s="58">
        <f t="shared" si="1"/>
        <v>4.89361702127661</v>
      </c>
      <c r="P17" s="59">
        <f t="shared" si="3"/>
        <v>2.82</v>
      </c>
      <c r="Q17" s="60">
        <f t="shared" si="2"/>
        <v>0.13800000000000037</v>
      </c>
      <c r="R17" s="61"/>
      <c r="S17" s="33"/>
    </row>
    <row r="18" spans="1:19" ht="15">
      <c r="A18" s="14">
        <v>12</v>
      </c>
      <c r="B18" s="15" t="s">
        <v>20</v>
      </c>
      <c r="C18" s="26" t="s">
        <v>18</v>
      </c>
      <c r="D18" s="25">
        <v>13.3</v>
      </c>
      <c r="E18" s="25">
        <v>13.7</v>
      </c>
      <c r="F18" s="25">
        <v>13.7</v>
      </c>
      <c r="G18" s="25">
        <v>14.17</v>
      </c>
      <c r="H18" s="25">
        <v>14.3</v>
      </c>
      <c r="I18" s="25">
        <v>15.7</v>
      </c>
      <c r="J18" s="25">
        <v>14.8</v>
      </c>
      <c r="K18" s="41"/>
      <c r="L18" s="63">
        <v>14.17</v>
      </c>
      <c r="M18" s="63">
        <v>15.7</v>
      </c>
      <c r="N18" s="57">
        <f t="shared" si="0"/>
        <v>10.79745942131263</v>
      </c>
      <c r="O18" s="58">
        <f t="shared" si="1"/>
        <v>0.7974594213126291</v>
      </c>
      <c r="P18" s="59">
        <f t="shared" si="3"/>
        <v>14.17</v>
      </c>
      <c r="Q18" s="60">
        <f t="shared" si="2"/>
        <v>0.11299999999999955</v>
      </c>
      <c r="R18" s="69"/>
      <c r="S18" s="33"/>
    </row>
    <row r="19" spans="1:19" ht="15">
      <c r="A19" s="14">
        <v>13</v>
      </c>
      <c r="B19" s="15" t="s">
        <v>21</v>
      </c>
      <c r="C19" s="26" t="s">
        <v>18</v>
      </c>
      <c r="D19" s="25">
        <v>9.3</v>
      </c>
      <c r="E19" s="25">
        <v>9.9</v>
      </c>
      <c r="F19" s="25">
        <v>10.5</v>
      </c>
      <c r="G19" s="25">
        <v>11.32</v>
      </c>
      <c r="H19" s="25">
        <v>11.75</v>
      </c>
      <c r="I19" s="25">
        <v>12.65</v>
      </c>
      <c r="J19" s="25">
        <v>12</v>
      </c>
      <c r="K19" s="41"/>
      <c r="L19" s="63">
        <v>11.32</v>
      </c>
      <c r="M19" s="63">
        <v>12.65</v>
      </c>
      <c r="N19" s="57">
        <f t="shared" si="0"/>
        <v>11.749116607773852</v>
      </c>
      <c r="O19" s="58">
        <f t="shared" si="1"/>
        <v>1.7491166077738516</v>
      </c>
      <c r="P19" s="59">
        <f t="shared" si="3"/>
        <v>11.32</v>
      </c>
      <c r="Q19" s="60">
        <f t="shared" si="2"/>
        <v>0.198</v>
      </c>
      <c r="R19" s="69"/>
      <c r="S19" s="33"/>
    </row>
    <row r="20" spans="1:19" ht="15">
      <c r="A20" s="14">
        <v>14</v>
      </c>
      <c r="B20" s="15" t="s">
        <v>22</v>
      </c>
      <c r="C20" s="26" t="s">
        <v>18</v>
      </c>
      <c r="D20" s="25">
        <v>26.14</v>
      </c>
      <c r="E20" s="25">
        <v>26.52</v>
      </c>
      <c r="F20" s="25">
        <v>27.2</v>
      </c>
      <c r="G20" s="25">
        <v>27.39</v>
      </c>
      <c r="H20" s="25">
        <v>27.7</v>
      </c>
      <c r="I20" s="25">
        <v>30</v>
      </c>
      <c r="J20" s="25">
        <v>29</v>
      </c>
      <c r="K20" s="41"/>
      <c r="L20" s="63">
        <v>27.39</v>
      </c>
      <c r="M20" s="63">
        <v>30</v>
      </c>
      <c r="N20" s="57">
        <f t="shared" si="0"/>
        <v>9.529025191675792</v>
      </c>
      <c r="O20" s="58">
        <f t="shared" si="1"/>
        <v>0</v>
      </c>
      <c r="P20" s="59">
        <f t="shared" si="3"/>
        <v>27.39</v>
      </c>
      <c r="Q20" s="60">
        <f t="shared" si="2"/>
        <v>0</v>
      </c>
      <c r="R20" s="69"/>
      <c r="S20" s="33"/>
    </row>
    <row r="21" spans="1:19" ht="15">
      <c r="A21" s="14">
        <v>15</v>
      </c>
      <c r="B21" s="15" t="s">
        <v>23</v>
      </c>
      <c r="C21" s="26" t="s">
        <v>18</v>
      </c>
      <c r="D21" s="25">
        <v>8.5</v>
      </c>
      <c r="E21" s="25">
        <v>8.66</v>
      </c>
      <c r="F21" s="25">
        <v>8.79</v>
      </c>
      <c r="G21" s="25">
        <v>9.37</v>
      </c>
      <c r="H21" s="25">
        <v>9.77</v>
      </c>
      <c r="I21" s="25">
        <v>10</v>
      </c>
      <c r="J21" s="25">
        <v>9.5</v>
      </c>
      <c r="K21" s="41"/>
      <c r="L21" s="63">
        <v>9.37</v>
      </c>
      <c r="M21" s="63">
        <v>10</v>
      </c>
      <c r="N21" s="57">
        <f t="shared" si="0"/>
        <v>6.723585912486668</v>
      </c>
      <c r="O21" s="58">
        <f t="shared" si="1"/>
        <v>0</v>
      </c>
      <c r="P21" s="59">
        <f t="shared" si="3"/>
        <v>9.37</v>
      </c>
      <c r="Q21" s="60">
        <f t="shared" si="2"/>
        <v>0</v>
      </c>
      <c r="R21" s="61"/>
      <c r="S21" s="33"/>
    </row>
    <row r="22" spans="1:19" ht="15">
      <c r="A22" s="14">
        <v>16</v>
      </c>
      <c r="B22" s="15" t="s">
        <v>24</v>
      </c>
      <c r="C22" s="26" t="s">
        <v>18</v>
      </c>
      <c r="D22" s="25">
        <v>8.18</v>
      </c>
      <c r="E22" s="25">
        <v>8.46</v>
      </c>
      <c r="F22" s="25">
        <v>9.52</v>
      </c>
      <c r="G22" s="25">
        <v>9.83</v>
      </c>
      <c r="H22" s="25">
        <v>9.83</v>
      </c>
      <c r="I22" s="25">
        <v>10.08</v>
      </c>
      <c r="J22" s="25">
        <v>9.6</v>
      </c>
      <c r="K22" s="41"/>
      <c r="L22" s="63">
        <v>9.83</v>
      </c>
      <c r="M22" s="63">
        <v>10.08</v>
      </c>
      <c r="N22" s="57">
        <f t="shared" si="0"/>
        <v>2.54323499491353</v>
      </c>
      <c r="O22" s="58">
        <f t="shared" si="1"/>
        <v>0</v>
      </c>
      <c r="P22" s="59">
        <f t="shared" si="3"/>
        <v>9.83</v>
      </c>
      <c r="Q22" s="60">
        <f t="shared" si="2"/>
        <v>0</v>
      </c>
      <c r="R22" s="61"/>
      <c r="S22" s="33"/>
    </row>
    <row r="23" spans="1:19" ht="15">
      <c r="A23" s="14">
        <v>17</v>
      </c>
      <c r="B23" s="18" t="s">
        <v>25</v>
      </c>
      <c r="C23" s="26" t="s">
        <v>18</v>
      </c>
      <c r="D23" s="25">
        <v>0.17</v>
      </c>
      <c r="E23" s="25">
        <v>0.18</v>
      </c>
      <c r="F23" s="25">
        <v>0.2</v>
      </c>
      <c r="G23" s="25">
        <v>0.23</v>
      </c>
      <c r="H23" s="25">
        <v>0.24</v>
      </c>
      <c r="I23" s="25">
        <v>0.24</v>
      </c>
      <c r="J23" s="25">
        <v>0.22</v>
      </c>
      <c r="K23" s="41"/>
      <c r="L23" s="63">
        <v>0.23</v>
      </c>
      <c r="M23" s="63">
        <v>0.24</v>
      </c>
      <c r="N23" s="57">
        <f t="shared" si="0"/>
        <v>4.3478260869565135</v>
      </c>
      <c r="O23" s="58">
        <f t="shared" si="1"/>
        <v>0</v>
      </c>
      <c r="P23" s="59">
        <f t="shared" si="3"/>
        <v>0.23</v>
      </c>
      <c r="Q23" s="60">
        <f t="shared" si="2"/>
        <v>0</v>
      </c>
      <c r="R23" s="61"/>
      <c r="S23" s="33"/>
    </row>
    <row r="24" spans="1:19" ht="26.25" customHeight="1">
      <c r="A24" s="19">
        <v>18</v>
      </c>
      <c r="B24" s="23" t="s">
        <v>60</v>
      </c>
      <c r="C24" s="27" t="s">
        <v>26</v>
      </c>
      <c r="D24" s="28">
        <v>271</v>
      </c>
      <c r="E24" s="28">
        <v>344</v>
      </c>
      <c r="F24" s="28">
        <v>399</v>
      </c>
      <c r="G24" s="28">
        <v>423</v>
      </c>
      <c r="H24" s="28">
        <v>423</v>
      </c>
      <c r="I24" s="28">
        <v>460</v>
      </c>
      <c r="J24" s="28">
        <v>425</v>
      </c>
      <c r="K24" s="41"/>
      <c r="L24" s="64">
        <v>423</v>
      </c>
      <c r="M24" s="64">
        <v>460</v>
      </c>
      <c r="N24" s="57">
        <f t="shared" si="0"/>
        <v>8.747044917257684</v>
      </c>
      <c r="O24" s="58">
        <f t="shared" si="1"/>
        <v>0</v>
      </c>
      <c r="P24" s="59">
        <f t="shared" si="3"/>
        <v>423</v>
      </c>
      <c r="Q24" s="60">
        <f t="shared" si="2"/>
        <v>0</v>
      </c>
      <c r="R24" s="61"/>
      <c r="S24" s="33"/>
    </row>
    <row r="25" spans="1:19" ht="15">
      <c r="A25" s="14">
        <v>19</v>
      </c>
      <c r="B25" s="15" t="s">
        <v>27</v>
      </c>
      <c r="C25" s="26" t="s">
        <v>18</v>
      </c>
      <c r="D25" s="25">
        <v>0.06</v>
      </c>
      <c r="E25" s="25">
        <v>0.1</v>
      </c>
      <c r="F25" s="25">
        <v>0.11</v>
      </c>
      <c r="G25" s="25">
        <v>0.16</v>
      </c>
      <c r="H25" s="25">
        <v>0.17</v>
      </c>
      <c r="I25" s="25">
        <v>0.19</v>
      </c>
      <c r="J25" s="25">
        <v>0.18</v>
      </c>
      <c r="K25" s="41"/>
      <c r="L25" s="63">
        <v>0.16</v>
      </c>
      <c r="M25" s="63">
        <v>0.19</v>
      </c>
      <c r="N25" s="57">
        <f t="shared" si="0"/>
        <v>18.75</v>
      </c>
      <c r="O25" s="58">
        <f t="shared" si="1"/>
        <v>8.75</v>
      </c>
      <c r="P25" s="59">
        <f t="shared" si="3"/>
        <v>0.16</v>
      </c>
      <c r="Q25" s="60">
        <f t="shared" si="2"/>
        <v>0.014000000000000002</v>
      </c>
      <c r="R25" s="61"/>
      <c r="S25" s="33"/>
    </row>
    <row r="26" spans="1:19" ht="15">
      <c r="A26" s="14">
        <v>20</v>
      </c>
      <c r="B26" s="15" t="s">
        <v>28</v>
      </c>
      <c r="C26" s="26" t="s">
        <v>18</v>
      </c>
      <c r="D26" s="25">
        <v>1.34</v>
      </c>
      <c r="E26" s="25">
        <v>1.83</v>
      </c>
      <c r="F26" s="25">
        <v>2.08</v>
      </c>
      <c r="G26" s="25">
        <v>3.28</v>
      </c>
      <c r="H26" s="25">
        <v>3.42</v>
      </c>
      <c r="I26" s="25">
        <v>3.5</v>
      </c>
      <c r="J26" s="25">
        <v>3.4</v>
      </c>
      <c r="K26" s="41"/>
      <c r="L26" s="63">
        <v>3.28</v>
      </c>
      <c r="M26" s="63">
        <v>3.5</v>
      </c>
      <c r="N26" s="57">
        <f t="shared" si="0"/>
        <v>6.7073170731707386</v>
      </c>
      <c r="O26" s="58">
        <f t="shared" si="1"/>
        <v>0</v>
      </c>
      <c r="P26" s="59">
        <f t="shared" si="3"/>
        <v>3.28</v>
      </c>
      <c r="Q26" s="60">
        <f t="shared" si="2"/>
        <v>0</v>
      </c>
      <c r="R26" s="61"/>
      <c r="S26" s="33"/>
    </row>
    <row r="27" spans="1:19" ht="15">
      <c r="A27" s="14">
        <v>21</v>
      </c>
      <c r="B27" s="15" t="s">
        <v>29</v>
      </c>
      <c r="C27" s="26" t="s">
        <v>7</v>
      </c>
      <c r="D27" s="25">
        <v>9.59</v>
      </c>
      <c r="E27" s="25">
        <v>10.96</v>
      </c>
      <c r="F27" s="25">
        <v>11.64</v>
      </c>
      <c r="G27" s="25">
        <v>12.45</v>
      </c>
      <c r="H27" s="25">
        <v>12.8</v>
      </c>
      <c r="I27" s="25">
        <v>13.15</v>
      </c>
      <c r="J27" s="25">
        <v>14.1</v>
      </c>
      <c r="K27" s="41"/>
      <c r="L27" s="63">
        <v>12.45</v>
      </c>
      <c r="M27" s="63">
        <v>13.15</v>
      </c>
      <c r="N27" s="57">
        <f t="shared" si="0"/>
        <v>5.622489959839367</v>
      </c>
      <c r="O27" s="58">
        <f t="shared" si="1"/>
        <v>0</v>
      </c>
      <c r="P27" s="59">
        <f t="shared" si="3"/>
        <v>12.45</v>
      </c>
      <c r="Q27" s="60">
        <f t="shared" si="2"/>
        <v>0</v>
      </c>
      <c r="R27" s="61"/>
      <c r="S27" s="33"/>
    </row>
    <row r="28" spans="1:19" ht="15">
      <c r="A28" s="35">
        <v>22</v>
      </c>
      <c r="B28" s="36" t="s">
        <v>30</v>
      </c>
      <c r="C28" s="37" t="s">
        <v>7</v>
      </c>
      <c r="D28" s="38">
        <v>8.89</v>
      </c>
      <c r="E28" s="38">
        <v>10.09</v>
      </c>
      <c r="F28" s="38">
        <v>10.69</v>
      </c>
      <c r="G28" s="38">
        <v>11.27</v>
      </c>
      <c r="H28" s="38">
        <v>11.7</v>
      </c>
      <c r="I28" s="38">
        <v>12.2</v>
      </c>
      <c r="J28" s="25">
        <v>13.1</v>
      </c>
      <c r="K28" s="41"/>
      <c r="L28" s="66">
        <v>11.27</v>
      </c>
      <c r="M28" s="66">
        <v>12.2</v>
      </c>
      <c r="N28" s="57">
        <f t="shared" si="0"/>
        <v>8.251996450754213</v>
      </c>
      <c r="O28" s="58">
        <f t="shared" si="1"/>
        <v>0</v>
      </c>
      <c r="P28" s="59">
        <f t="shared" si="3"/>
        <v>11.27</v>
      </c>
      <c r="Q28" s="60">
        <f t="shared" si="2"/>
        <v>0</v>
      </c>
      <c r="R28" s="61"/>
      <c r="S28" s="33"/>
    </row>
    <row r="29" spans="1:19" ht="15">
      <c r="A29" s="14">
        <v>23</v>
      </c>
      <c r="B29" s="15" t="s">
        <v>31</v>
      </c>
      <c r="C29" s="26" t="s">
        <v>61</v>
      </c>
      <c r="D29" s="25">
        <v>7.1</v>
      </c>
      <c r="E29" s="25">
        <v>7.3</v>
      </c>
      <c r="F29" s="25">
        <v>7.35</v>
      </c>
      <c r="G29" s="25">
        <v>8.22</v>
      </c>
      <c r="H29" s="25">
        <v>8.4</v>
      </c>
      <c r="I29" s="25">
        <v>9.89</v>
      </c>
      <c r="J29" s="25">
        <v>10</v>
      </c>
      <c r="K29" s="41"/>
      <c r="L29" s="63">
        <v>8.22</v>
      </c>
      <c r="M29" s="63">
        <v>9.89</v>
      </c>
      <c r="N29" s="57">
        <f t="shared" si="0"/>
        <v>20.316301703163017</v>
      </c>
      <c r="O29" s="58">
        <f t="shared" si="1"/>
        <v>10.316301703163017</v>
      </c>
      <c r="P29" s="59">
        <f t="shared" si="3"/>
        <v>8.22</v>
      </c>
      <c r="Q29" s="60">
        <f t="shared" si="2"/>
        <v>0.8480000000000001</v>
      </c>
      <c r="R29" s="61"/>
      <c r="S29" s="33"/>
    </row>
    <row r="30" spans="1:19" ht="15">
      <c r="A30" s="14">
        <v>24</v>
      </c>
      <c r="B30" s="15" t="s">
        <v>32</v>
      </c>
      <c r="C30" s="26" t="s">
        <v>61</v>
      </c>
      <c r="D30" s="25">
        <v>4.84</v>
      </c>
      <c r="E30" s="25">
        <v>4.88</v>
      </c>
      <c r="F30" s="25">
        <v>5.01</v>
      </c>
      <c r="G30" s="25">
        <v>5.61</v>
      </c>
      <c r="H30" s="25">
        <v>5.94</v>
      </c>
      <c r="I30" s="25">
        <v>6.32</v>
      </c>
      <c r="J30" s="25">
        <v>6.4</v>
      </c>
      <c r="K30" s="41"/>
      <c r="L30" s="63">
        <v>5.61</v>
      </c>
      <c r="M30" s="63">
        <v>6.32</v>
      </c>
      <c r="N30" s="57">
        <f t="shared" si="0"/>
        <v>12.65597147950089</v>
      </c>
      <c r="O30" s="58">
        <f t="shared" si="1"/>
        <v>2.6559714795008897</v>
      </c>
      <c r="P30" s="59">
        <f t="shared" si="3"/>
        <v>5.61</v>
      </c>
      <c r="Q30" s="60">
        <f t="shared" si="2"/>
        <v>0.1489999999999999</v>
      </c>
      <c r="R30" s="61"/>
      <c r="S30" s="33"/>
    </row>
    <row r="31" spans="1:19" ht="15">
      <c r="A31" s="14">
        <v>25</v>
      </c>
      <c r="B31" s="15" t="s">
        <v>33</v>
      </c>
      <c r="C31" s="26" t="s">
        <v>61</v>
      </c>
      <c r="D31" s="25">
        <v>6.16</v>
      </c>
      <c r="E31" s="25">
        <v>6.33</v>
      </c>
      <c r="F31" s="25">
        <v>6.36</v>
      </c>
      <c r="G31" s="25">
        <v>6.81</v>
      </c>
      <c r="H31" s="25">
        <v>7.18</v>
      </c>
      <c r="I31" s="25">
        <v>7.82</v>
      </c>
      <c r="J31" s="25">
        <v>7.82</v>
      </c>
      <c r="K31" s="41"/>
      <c r="L31" s="63">
        <v>6.81</v>
      </c>
      <c r="M31" s="63">
        <v>7.82</v>
      </c>
      <c r="N31" s="57">
        <f t="shared" si="0"/>
        <v>14.831130690161539</v>
      </c>
      <c r="O31" s="58">
        <f t="shared" si="1"/>
        <v>4.8311306901615385</v>
      </c>
      <c r="P31" s="59">
        <f t="shared" si="3"/>
        <v>6.81</v>
      </c>
      <c r="Q31" s="60">
        <f t="shared" si="2"/>
        <v>0.3290000000000008</v>
      </c>
      <c r="R31" s="61"/>
      <c r="S31" s="33"/>
    </row>
    <row r="32" spans="1:19" ht="15">
      <c r="A32" s="14">
        <v>26</v>
      </c>
      <c r="B32" s="15" t="s">
        <v>34</v>
      </c>
      <c r="C32" s="26" t="s">
        <v>61</v>
      </c>
      <c r="D32" s="25">
        <v>5.45</v>
      </c>
      <c r="E32" s="25">
        <v>5.59</v>
      </c>
      <c r="F32" s="25">
        <v>5.65</v>
      </c>
      <c r="G32" s="25">
        <v>6.07</v>
      </c>
      <c r="H32" s="25">
        <v>6.1</v>
      </c>
      <c r="I32" s="25">
        <v>7.06</v>
      </c>
      <c r="J32" s="25">
        <v>6.8</v>
      </c>
      <c r="K32" s="41"/>
      <c r="L32" s="63">
        <v>6.07</v>
      </c>
      <c r="M32" s="63">
        <v>7.06</v>
      </c>
      <c r="N32" s="57">
        <f t="shared" si="0"/>
        <v>16.30971993410213</v>
      </c>
      <c r="O32" s="58">
        <f t="shared" si="1"/>
        <v>6.30971993410213</v>
      </c>
      <c r="P32" s="59">
        <f t="shared" si="3"/>
        <v>6.07</v>
      </c>
      <c r="Q32" s="60">
        <f t="shared" si="2"/>
        <v>0.38299999999999934</v>
      </c>
      <c r="R32" s="61"/>
      <c r="S32" s="33"/>
    </row>
    <row r="33" spans="1:19" ht="15">
      <c r="A33" s="14">
        <v>27</v>
      </c>
      <c r="B33" s="15" t="s">
        <v>35</v>
      </c>
      <c r="C33" s="26" t="s">
        <v>61</v>
      </c>
      <c r="D33" s="25">
        <v>4.49</v>
      </c>
      <c r="E33" s="25">
        <v>4.56</v>
      </c>
      <c r="F33" s="25">
        <v>4.65</v>
      </c>
      <c r="G33" s="25">
        <v>4.9</v>
      </c>
      <c r="H33" s="25">
        <v>4.92</v>
      </c>
      <c r="I33" s="25">
        <v>5.75</v>
      </c>
      <c r="J33" s="25">
        <v>5.75</v>
      </c>
      <c r="K33" s="41"/>
      <c r="L33" s="63">
        <v>4.9</v>
      </c>
      <c r="M33" s="63">
        <v>5.75</v>
      </c>
      <c r="N33" s="57">
        <f t="shared" si="0"/>
        <v>17.346938775510196</v>
      </c>
      <c r="O33" s="58">
        <f t="shared" si="1"/>
        <v>7.346938775510196</v>
      </c>
      <c r="P33" s="59">
        <f t="shared" si="3"/>
        <v>4.9</v>
      </c>
      <c r="Q33" s="60">
        <f t="shared" si="2"/>
        <v>0.35999999999999965</v>
      </c>
      <c r="R33" s="61"/>
      <c r="S33" s="33"/>
    </row>
    <row r="34" spans="1:19" ht="15">
      <c r="A34" s="14">
        <v>28</v>
      </c>
      <c r="B34" s="15" t="s">
        <v>36</v>
      </c>
      <c r="C34" s="26" t="s">
        <v>7</v>
      </c>
      <c r="D34" s="25">
        <v>6.2</v>
      </c>
      <c r="E34" s="25">
        <v>6.31</v>
      </c>
      <c r="F34" s="25">
        <v>6.82</v>
      </c>
      <c r="G34" s="25">
        <v>7.8</v>
      </c>
      <c r="H34" s="25">
        <v>7.81</v>
      </c>
      <c r="I34" s="25">
        <v>8.43</v>
      </c>
      <c r="J34" s="25">
        <v>8</v>
      </c>
      <c r="K34" s="41"/>
      <c r="L34" s="63">
        <v>7.8</v>
      </c>
      <c r="M34" s="63">
        <v>8.43</v>
      </c>
      <c r="N34" s="57">
        <f t="shared" si="0"/>
        <v>8.076923076923075</v>
      </c>
      <c r="O34" s="58">
        <f t="shared" si="1"/>
        <v>0</v>
      </c>
      <c r="P34" s="59">
        <f t="shared" si="3"/>
        <v>7.8</v>
      </c>
      <c r="Q34" s="60">
        <f t="shared" si="2"/>
        <v>0</v>
      </c>
      <c r="R34" s="61"/>
      <c r="S34" s="33"/>
    </row>
    <row r="35" spans="1:19" ht="15">
      <c r="A35" s="14">
        <v>29</v>
      </c>
      <c r="B35" s="15" t="s">
        <v>37</v>
      </c>
      <c r="C35" s="26" t="s">
        <v>7</v>
      </c>
      <c r="D35" s="25">
        <v>28.23</v>
      </c>
      <c r="E35" s="25">
        <v>28.49</v>
      </c>
      <c r="F35" s="25">
        <v>30.68</v>
      </c>
      <c r="G35" s="25">
        <v>31.39</v>
      </c>
      <c r="H35" s="25">
        <v>34.77</v>
      </c>
      <c r="I35" s="25">
        <v>38.08</v>
      </c>
      <c r="J35" s="25">
        <v>36.6</v>
      </c>
      <c r="K35" s="41"/>
      <c r="L35" s="63">
        <v>31.39</v>
      </c>
      <c r="M35" s="63">
        <v>38.08</v>
      </c>
      <c r="N35" s="57">
        <f t="shared" si="0"/>
        <v>21.31251991079961</v>
      </c>
      <c r="O35" s="58">
        <f t="shared" si="1"/>
        <v>11.312519910799612</v>
      </c>
      <c r="P35" s="59">
        <f t="shared" si="3"/>
        <v>31.39</v>
      </c>
      <c r="Q35" s="60">
        <f t="shared" si="2"/>
        <v>3.550999999999998</v>
      </c>
      <c r="R35" s="61"/>
      <c r="S35" s="33"/>
    </row>
    <row r="36" spans="1:19" ht="15">
      <c r="A36" s="14">
        <v>30</v>
      </c>
      <c r="B36" s="15" t="s">
        <v>38</v>
      </c>
      <c r="C36" s="26" t="s">
        <v>26</v>
      </c>
      <c r="D36" s="25">
        <v>0.13</v>
      </c>
      <c r="E36" s="25">
        <v>0.15</v>
      </c>
      <c r="F36" s="25">
        <v>0.16</v>
      </c>
      <c r="G36" s="25">
        <v>0.15</v>
      </c>
      <c r="H36" s="25">
        <v>0.15</v>
      </c>
      <c r="I36" s="25">
        <v>0.15</v>
      </c>
      <c r="J36" s="25">
        <v>0.15</v>
      </c>
      <c r="K36" s="41"/>
      <c r="L36" s="63">
        <v>0.15</v>
      </c>
      <c r="M36" s="63">
        <v>0.15</v>
      </c>
      <c r="N36" s="57">
        <f t="shared" si="0"/>
        <v>0</v>
      </c>
      <c r="O36" s="58">
        <f t="shared" si="1"/>
        <v>0</v>
      </c>
      <c r="P36" s="59">
        <f t="shared" si="3"/>
        <v>0.15</v>
      </c>
      <c r="Q36" s="60">
        <f t="shared" si="2"/>
        <v>0</v>
      </c>
      <c r="R36" s="61"/>
      <c r="S36" s="33"/>
    </row>
    <row r="37" spans="1:19" ht="15">
      <c r="A37" s="14">
        <v>31</v>
      </c>
      <c r="B37" s="15" t="s">
        <v>39</v>
      </c>
      <c r="C37" s="26" t="s">
        <v>26</v>
      </c>
      <c r="D37" s="25">
        <v>0.16</v>
      </c>
      <c r="E37" s="25">
        <v>0.21</v>
      </c>
      <c r="F37" s="25">
        <v>0.23</v>
      </c>
      <c r="G37" s="25">
        <v>0.23</v>
      </c>
      <c r="H37" s="25">
        <v>0.23</v>
      </c>
      <c r="I37" s="25">
        <v>0.27</v>
      </c>
      <c r="J37" s="25">
        <v>0.26</v>
      </c>
      <c r="K37" s="41"/>
      <c r="L37" s="63">
        <v>0.23</v>
      </c>
      <c r="M37" s="63">
        <v>0.27</v>
      </c>
      <c r="N37" s="57">
        <f t="shared" si="0"/>
        <v>17.39130434782609</v>
      </c>
      <c r="O37" s="58">
        <f t="shared" si="1"/>
        <v>7.39130434782609</v>
      </c>
      <c r="P37" s="59">
        <f t="shared" si="3"/>
        <v>0.23</v>
      </c>
      <c r="Q37" s="60">
        <f t="shared" si="2"/>
        <v>0.017000000000000005</v>
      </c>
      <c r="R37" s="61"/>
      <c r="S37" s="33"/>
    </row>
    <row r="38" spans="1:19" ht="15">
      <c r="A38" s="14">
        <v>32</v>
      </c>
      <c r="B38" s="15" t="s">
        <v>40</v>
      </c>
      <c r="C38" s="26" t="s">
        <v>26</v>
      </c>
      <c r="D38" s="25">
        <v>0.41</v>
      </c>
      <c r="E38" s="25">
        <v>0.43</v>
      </c>
      <c r="F38" s="25">
        <v>0.46</v>
      </c>
      <c r="G38" s="25">
        <v>0.46</v>
      </c>
      <c r="H38" s="25">
        <v>0.49</v>
      </c>
      <c r="I38" s="25">
        <v>0.53</v>
      </c>
      <c r="J38" s="25">
        <v>0.51</v>
      </c>
      <c r="K38" s="41"/>
      <c r="L38" s="63">
        <v>0.46</v>
      </c>
      <c r="M38" s="63">
        <v>0.53</v>
      </c>
      <c r="N38" s="57">
        <f t="shared" si="0"/>
        <v>15.217391304347828</v>
      </c>
      <c r="O38" s="58">
        <f t="shared" si="1"/>
        <v>5.217391304347828</v>
      </c>
      <c r="P38" s="59">
        <f t="shared" si="3"/>
        <v>0.46</v>
      </c>
      <c r="Q38" s="60">
        <f t="shared" si="2"/>
        <v>0.024000000000000007</v>
      </c>
      <c r="R38" s="61"/>
      <c r="S38" s="33"/>
    </row>
    <row r="39" spans="1:19" ht="15">
      <c r="A39" s="14">
        <v>33</v>
      </c>
      <c r="B39" s="15" t="s">
        <v>41</v>
      </c>
      <c r="C39" s="26" t="s">
        <v>62</v>
      </c>
      <c r="D39" s="25">
        <v>5.09</v>
      </c>
      <c r="E39" s="25">
        <v>5.09</v>
      </c>
      <c r="F39" s="25">
        <v>5.09</v>
      </c>
      <c r="G39" s="25">
        <v>5.48</v>
      </c>
      <c r="H39" s="25">
        <v>5.48</v>
      </c>
      <c r="I39" s="25">
        <v>5.86</v>
      </c>
      <c r="J39" s="25">
        <v>5.7</v>
      </c>
      <c r="K39" s="41"/>
      <c r="L39" s="63">
        <v>5.48</v>
      </c>
      <c r="M39" s="63">
        <v>5.86</v>
      </c>
      <c r="N39" s="57">
        <f t="shared" si="0"/>
        <v>6.934306569343063</v>
      </c>
      <c r="O39" s="58">
        <f t="shared" si="1"/>
        <v>0</v>
      </c>
      <c r="P39" s="59">
        <f t="shared" si="3"/>
        <v>5.48</v>
      </c>
      <c r="Q39" s="60">
        <f t="shared" si="2"/>
        <v>0</v>
      </c>
      <c r="R39" s="61"/>
      <c r="S39" s="33"/>
    </row>
    <row r="40" spans="1:19" ht="15">
      <c r="A40" s="14">
        <v>34</v>
      </c>
      <c r="B40" s="15" t="s">
        <v>42</v>
      </c>
      <c r="C40" s="26" t="s">
        <v>62</v>
      </c>
      <c r="D40" s="25">
        <v>6.03</v>
      </c>
      <c r="E40" s="25">
        <v>6.03</v>
      </c>
      <c r="F40" s="25">
        <v>6.03</v>
      </c>
      <c r="G40" s="25">
        <v>6.43</v>
      </c>
      <c r="H40" s="25">
        <v>6.43</v>
      </c>
      <c r="I40" s="25">
        <v>6.94</v>
      </c>
      <c r="J40" s="25">
        <v>6.6</v>
      </c>
      <c r="K40" s="41"/>
      <c r="L40" s="63">
        <v>6.43</v>
      </c>
      <c r="M40" s="63">
        <v>6.94</v>
      </c>
      <c r="N40" s="57">
        <f t="shared" si="0"/>
        <v>7.931570762052888</v>
      </c>
      <c r="O40" s="58">
        <f t="shared" si="1"/>
        <v>0</v>
      </c>
      <c r="P40" s="59">
        <f t="shared" si="3"/>
        <v>6.43</v>
      </c>
      <c r="Q40" s="60">
        <f t="shared" si="2"/>
        <v>0</v>
      </c>
      <c r="R40" s="61"/>
      <c r="S40" s="33"/>
    </row>
    <row r="41" spans="1:19" ht="15">
      <c r="A41" s="14">
        <v>35</v>
      </c>
      <c r="B41" s="15" t="s">
        <v>43</v>
      </c>
      <c r="C41" s="26" t="s">
        <v>62</v>
      </c>
      <c r="D41" s="25">
        <v>12.09</v>
      </c>
      <c r="E41" s="25">
        <v>12.11</v>
      </c>
      <c r="F41" s="25">
        <v>13.02</v>
      </c>
      <c r="G41" s="25">
        <v>13.04</v>
      </c>
      <c r="H41" s="25">
        <v>13.9</v>
      </c>
      <c r="I41" s="25">
        <v>15</v>
      </c>
      <c r="J41" s="25">
        <v>15.1</v>
      </c>
      <c r="K41" s="41"/>
      <c r="L41" s="63">
        <v>13.04</v>
      </c>
      <c r="M41" s="63">
        <v>15</v>
      </c>
      <c r="N41" s="57">
        <f t="shared" si="0"/>
        <v>15.030674846625775</v>
      </c>
      <c r="O41" s="58">
        <f t="shared" si="1"/>
        <v>5.030674846625775</v>
      </c>
      <c r="P41" s="59">
        <f t="shared" si="3"/>
        <v>13.04</v>
      </c>
      <c r="Q41" s="60">
        <f t="shared" si="2"/>
        <v>0.656000000000001</v>
      </c>
      <c r="R41" s="61"/>
      <c r="S41" s="33"/>
    </row>
    <row r="42" spans="1:19" ht="15">
      <c r="A42" s="14">
        <v>36</v>
      </c>
      <c r="B42" s="15" t="s">
        <v>44</v>
      </c>
      <c r="C42" s="26" t="s">
        <v>26</v>
      </c>
      <c r="D42" s="25">
        <v>19.51</v>
      </c>
      <c r="E42" s="25">
        <v>19.51</v>
      </c>
      <c r="F42" s="25">
        <v>20.32</v>
      </c>
      <c r="G42" s="25">
        <v>21.87</v>
      </c>
      <c r="H42" s="25">
        <v>22.4</v>
      </c>
      <c r="I42" s="25">
        <v>24.94</v>
      </c>
      <c r="J42" s="25">
        <v>23</v>
      </c>
      <c r="K42" s="41"/>
      <c r="L42" s="63">
        <v>21.87</v>
      </c>
      <c r="M42" s="63">
        <v>24.94</v>
      </c>
      <c r="N42" s="57">
        <f t="shared" si="0"/>
        <v>14.037494284407863</v>
      </c>
      <c r="O42" s="58">
        <f t="shared" si="1"/>
        <v>4.037494284407863</v>
      </c>
      <c r="P42" s="59">
        <f t="shared" si="3"/>
        <v>21.87</v>
      </c>
      <c r="Q42" s="60">
        <f t="shared" si="2"/>
        <v>0.8829999999999997</v>
      </c>
      <c r="R42" s="61"/>
      <c r="S42" s="33"/>
    </row>
    <row r="43" spans="1:19" ht="15">
      <c r="A43" s="14">
        <v>37</v>
      </c>
      <c r="B43" s="15" t="s">
        <v>45</v>
      </c>
      <c r="C43" s="26" t="s">
        <v>26</v>
      </c>
      <c r="D43" s="25">
        <v>63.99</v>
      </c>
      <c r="E43" s="25">
        <v>63.99</v>
      </c>
      <c r="F43" s="25">
        <v>64.66</v>
      </c>
      <c r="G43" s="25">
        <v>70.24</v>
      </c>
      <c r="H43" s="25">
        <v>70.24</v>
      </c>
      <c r="I43" s="25">
        <v>74.08</v>
      </c>
      <c r="J43" s="25">
        <v>70</v>
      </c>
      <c r="K43" s="41"/>
      <c r="L43" s="63">
        <v>70.24</v>
      </c>
      <c r="M43" s="63">
        <v>74.08</v>
      </c>
      <c r="N43" s="57">
        <f t="shared" si="0"/>
        <v>5.466970387243741</v>
      </c>
      <c r="O43" s="58">
        <f t="shared" si="1"/>
        <v>0</v>
      </c>
      <c r="P43" s="59">
        <f t="shared" si="3"/>
        <v>70.24</v>
      </c>
      <c r="Q43" s="60">
        <f t="shared" si="2"/>
        <v>0</v>
      </c>
      <c r="R43" s="61"/>
      <c r="S43" s="33"/>
    </row>
    <row r="44" spans="1:19" ht="15">
      <c r="A44" s="14">
        <v>38</v>
      </c>
      <c r="B44" s="15" t="s">
        <v>46</v>
      </c>
      <c r="C44" s="26" t="s">
        <v>26</v>
      </c>
      <c r="D44" s="25">
        <v>6.03</v>
      </c>
      <c r="E44" s="25">
        <v>6.03</v>
      </c>
      <c r="F44" s="25">
        <v>6.28</v>
      </c>
      <c r="G44" s="25">
        <v>6.68</v>
      </c>
      <c r="H44" s="25">
        <v>6.68</v>
      </c>
      <c r="I44" s="25">
        <v>6.99</v>
      </c>
      <c r="J44" s="25">
        <v>6.5</v>
      </c>
      <c r="K44" s="41"/>
      <c r="L44" s="63">
        <v>6.68</v>
      </c>
      <c r="M44" s="63">
        <v>6.99</v>
      </c>
      <c r="N44" s="57">
        <f t="shared" si="0"/>
        <v>4.640718562874259</v>
      </c>
      <c r="O44" s="58">
        <f t="shared" si="1"/>
        <v>0</v>
      </c>
      <c r="P44" s="59">
        <f t="shared" si="3"/>
        <v>6.68</v>
      </c>
      <c r="Q44" s="60">
        <f t="shared" si="2"/>
        <v>0</v>
      </c>
      <c r="R44" s="61"/>
      <c r="S44" s="33"/>
    </row>
    <row r="45" spans="1:19" ht="15">
      <c r="A45" s="14">
        <v>39</v>
      </c>
      <c r="B45" s="15" t="s">
        <v>47</v>
      </c>
      <c r="C45" s="26" t="s">
        <v>26</v>
      </c>
      <c r="D45" s="25">
        <v>94.17</v>
      </c>
      <c r="E45" s="25">
        <v>98.3</v>
      </c>
      <c r="F45" s="25">
        <v>104.59</v>
      </c>
      <c r="G45" s="25">
        <v>107.31</v>
      </c>
      <c r="H45" s="25">
        <v>116.5</v>
      </c>
      <c r="I45" s="25">
        <v>117.75</v>
      </c>
      <c r="J45" s="25">
        <v>115</v>
      </c>
      <c r="K45" s="41"/>
      <c r="L45" s="63">
        <v>107.31</v>
      </c>
      <c r="M45" s="63">
        <v>117.75</v>
      </c>
      <c r="N45" s="57">
        <f t="shared" si="0"/>
        <v>9.728823036063739</v>
      </c>
      <c r="O45" s="58">
        <f t="shared" si="1"/>
        <v>0</v>
      </c>
      <c r="P45" s="59">
        <f t="shared" si="3"/>
        <v>107.31</v>
      </c>
      <c r="Q45" s="60">
        <f t="shared" si="2"/>
        <v>0</v>
      </c>
      <c r="R45" s="61"/>
      <c r="S45" s="33"/>
    </row>
    <row r="46" spans="1:19" ht="15">
      <c r="A46" s="14">
        <v>40</v>
      </c>
      <c r="B46" s="15" t="s">
        <v>48</v>
      </c>
      <c r="C46" s="26" t="s">
        <v>26</v>
      </c>
      <c r="D46" s="25">
        <v>54.72</v>
      </c>
      <c r="E46" s="25">
        <v>56.55</v>
      </c>
      <c r="F46" s="25">
        <v>59.31</v>
      </c>
      <c r="G46" s="25">
        <v>59.5</v>
      </c>
      <c r="H46" s="25">
        <v>63.85</v>
      </c>
      <c r="I46" s="25">
        <v>72.77</v>
      </c>
      <c r="J46" s="25">
        <v>70</v>
      </c>
      <c r="K46" s="41"/>
      <c r="L46" s="63">
        <v>59.5</v>
      </c>
      <c r="M46" s="63">
        <v>72.77</v>
      </c>
      <c r="N46" s="57">
        <f t="shared" si="0"/>
        <v>22.302521008403353</v>
      </c>
      <c r="O46" s="58">
        <f t="shared" si="1"/>
        <v>12.302521008403353</v>
      </c>
      <c r="P46" s="59">
        <f t="shared" si="3"/>
        <v>59.5</v>
      </c>
      <c r="Q46" s="60">
        <f t="shared" si="2"/>
        <v>7.319999999999996</v>
      </c>
      <c r="R46" s="61"/>
      <c r="S46" s="33"/>
    </row>
    <row r="47" spans="1:19" ht="15">
      <c r="A47" s="20">
        <v>41</v>
      </c>
      <c r="B47" s="21" t="s">
        <v>49</v>
      </c>
      <c r="C47" s="31" t="s">
        <v>26</v>
      </c>
      <c r="D47" s="32">
        <v>65.97</v>
      </c>
      <c r="E47" s="32">
        <v>66.85</v>
      </c>
      <c r="F47" s="32">
        <v>67.29</v>
      </c>
      <c r="G47" s="32">
        <v>68.99</v>
      </c>
      <c r="H47" s="32">
        <v>73</v>
      </c>
      <c r="I47" s="32">
        <v>83.18</v>
      </c>
      <c r="J47" s="32">
        <v>83.18</v>
      </c>
      <c r="K47" s="41"/>
      <c r="L47" s="67">
        <v>68.99</v>
      </c>
      <c r="M47" s="67">
        <v>83.18</v>
      </c>
      <c r="N47" s="57">
        <f t="shared" si="0"/>
        <v>20.568198289607206</v>
      </c>
      <c r="O47" s="58">
        <f t="shared" si="1"/>
        <v>10.568198289607206</v>
      </c>
      <c r="P47" s="59">
        <f t="shared" si="3"/>
        <v>68.99</v>
      </c>
      <c r="Q47" s="60">
        <f t="shared" si="2"/>
        <v>7.291000000000012</v>
      </c>
      <c r="R47" s="61"/>
      <c r="S47" s="33"/>
    </row>
    <row r="48" spans="1:19" ht="15">
      <c r="A48" s="14">
        <v>42</v>
      </c>
      <c r="B48" s="15" t="s">
        <v>50</v>
      </c>
      <c r="C48" s="26" t="s">
        <v>26</v>
      </c>
      <c r="D48" s="25">
        <v>54.9</v>
      </c>
      <c r="E48" s="25">
        <v>57.52</v>
      </c>
      <c r="F48" s="25">
        <v>60.33</v>
      </c>
      <c r="G48" s="25">
        <v>64</v>
      </c>
      <c r="H48" s="25">
        <v>67.1</v>
      </c>
      <c r="I48" s="25">
        <v>78</v>
      </c>
      <c r="J48" s="25">
        <v>78</v>
      </c>
      <c r="K48" s="41"/>
      <c r="L48" s="63">
        <v>64</v>
      </c>
      <c r="M48" s="63">
        <v>78</v>
      </c>
      <c r="N48" s="57">
        <f t="shared" si="0"/>
        <v>21.875</v>
      </c>
      <c r="O48" s="58">
        <f t="shared" si="1"/>
        <v>11.875</v>
      </c>
      <c r="P48" s="59">
        <f t="shared" si="3"/>
        <v>64</v>
      </c>
      <c r="Q48" s="60">
        <f t="shared" si="2"/>
        <v>7.6</v>
      </c>
      <c r="R48" s="61"/>
      <c r="S48" s="33"/>
    </row>
    <row r="49" spans="1:19" ht="15">
      <c r="A49" s="14">
        <v>43</v>
      </c>
      <c r="B49" s="15" t="s">
        <v>51</v>
      </c>
      <c r="C49" s="26" t="s">
        <v>62</v>
      </c>
      <c r="D49" s="25">
        <v>160.95</v>
      </c>
      <c r="E49" s="25">
        <v>166.73</v>
      </c>
      <c r="F49" s="25">
        <v>175.73</v>
      </c>
      <c r="G49" s="25">
        <v>185</v>
      </c>
      <c r="H49" s="25">
        <v>194</v>
      </c>
      <c r="I49" s="25">
        <v>229.9</v>
      </c>
      <c r="J49" s="25">
        <v>245.5</v>
      </c>
      <c r="K49" s="41"/>
      <c r="L49" s="63">
        <v>185</v>
      </c>
      <c r="M49" s="63">
        <v>229.9</v>
      </c>
      <c r="N49" s="57">
        <f t="shared" si="0"/>
        <v>24.270270270270274</v>
      </c>
      <c r="O49" s="58">
        <f t="shared" si="1"/>
        <v>14.270270270270274</v>
      </c>
      <c r="P49" s="59">
        <f t="shared" si="3"/>
        <v>185</v>
      </c>
      <c r="Q49" s="60">
        <f t="shared" si="2"/>
        <v>26.400000000000006</v>
      </c>
      <c r="R49" s="61"/>
      <c r="S49" s="33"/>
    </row>
    <row r="50" spans="1:19" ht="15">
      <c r="A50" s="14">
        <v>44</v>
      </c>
      <c r="B50" s="15" t="s">
        <v>52</v>
      </c>
      <c r="C50" s="26" t="s">
        <v>62</v>
      </c>
      <c r="D50" s="25">
        <v>21.95</v>
      </c>
      <c r="E50" s="25">
        <v>22.39</v>
      </c>
      <c r="F50" s="25">
        <v>24.8</v>
      </c>
      <c r="G50" s="25">
        <v>24.72</v>
      </c>
      <c r="H50" s="25">
        <v>25.5</v>
      </c>
      <c r="I50" s="25">
        <v>26</v>
      </c>
      <c r="J50" s="25">
        <v>26</v>
      </c>
      <c r="K50" s="41"/>
      <c r="L50" s="63">
        <v>24.72</v>
      </c>
      <c r="M50" s="63">
        <v>26</v>
      </c>
      <c r="N50" s="57">
        <f t="shared" si="0"/>
        <v>5.177993527508096</v>
      </c>
      <c r="O50" s="58">
        <f t="shared" si="1"/>
        <v>0</v>
      </c>
      <c r="P50" s="59">
        <f t="shared" si="3"/>
        <v>24.72</v>
      </c>
      <c r="Q50" s="60">
        <f t="shared" si="2"/>
        <v>0</v>
      </c>
      <c r="R50" s="61"/>
      <c r="S50" s="33"/>
    </row>
    <row r="51" spans="1:19" ht="15">
      <c r="A51" s="14">
        <v>45</v>
      </c>
      <c r="B51" s="15" t="s">
        <v>53</v>
      </c>
      <c r="C51" s="26" t="s">
        <v>61</v>
      </c>
      <c r="D51" s="25">
        <v>311.36</v>
      </c>
      <c r="E51" s="25">
        <v>311.49</v>
      </c>
      <c r="F51" s="25">
        <v>311.49</v>
      </c>
      <c r="G51" s="25">
        <v>322.05</v>
      </c>
      <c r="H51" s="25">
        <v>326</v>
      </c>
      <c r="I51" s="25">
        <v>347.57</v>
      </c>
      <c r="J51" s="25">
        <v>355</v>
      </c>
      <c r="K51" s="41"/>
      <c r="L51" s="63">
        <v>322.05</v>
      </c>
      <c r="M51" s="63">
        <v>347.57</v>
      </c>
      <c r="N51" s="57">
        <f t="shared" si="0"/>
        <v>7.924235367179003</v>
      </c>
      <c r="O51" s="58">
        <f t="shared" si="1"/>
        <v>0</v>
      </c>
      <c r="P51" s="59">
        <f t="shared" si="3"/>
        <v>322.05</v>
      </c>
      <c r="Q51" s="60">
        <f t="shared" si="2"/>
        <v>0</v>
      </c>
      <c r="R51" s="61"/>
      <c r="S51" s="33"/>
    </row>
    <row r="52" spans="1:19" ht="15">
      <c r="A52" s="14">
        <v>46</v>
      </c>
      <c r="B52" s="15" t="s">
        <v>54</v>
      </c>
      <c r="C52" s="26" t="s">
        <v>61</v>
      </c>
      <c r="D52" s="25">
        <v>213.29</v>
      </c>
      <c r="E52" s="25">
        <v>215.86</v>
      </c>
      <c r="F52" s="25">
        <v>217.42</v>
      </c>
      <c r="G52" s="25">
        <v>235.93</v>
      </c>
      <c r="H52" s="25">
        <v>248</v>
      </c>
      <c r="I52" s="25">
        <v>260</v>
      </c>
      <c r="J52" s="25">
        <v>260</v>
      </c>
      <c r="K52" s="41"/>
      <c r="L52" s="63">
        <v>235.93</v>
      </c>
      <c r="M52" s="63">
        <v>260</v>
      </c>
      <c r="N52" s="57">
        <f t="shared" si="0"/>
        <v>10.202178612300255</v>
      </c>
      <c r="O52" s="58">
        <f t="shared" si="1"/>
        <v>0.2021786123002549</v>
      </c>
      <c r="P52" s="59">
        <f t="shared" si="3"/>
        <v>235.93</v>
      </c>
      <c r="Q52" s="60">
        <f t="shared" si="2"/>
        <v>0.47699999999999143</v>
      </c>
      <c r="R52" s="61"/>
      <c r="S52" s="33"/>
    </row>
    <row r="53" spans="1:19" ht="15">
      <c r="A53" s="14">
        <v>47</v>
      </c>
      <c r="B53" s="15" t="s">
        <v>55</v>
      </c>
      <c r="C53" s="26" t="s">
        <v>7</v>
      </c>
      <c r="D53" s="25">
        <v>1.51</v>
      </c>
      <c r="E53" s="25">
        <v>1.64</v>
      </c>
      <c r="F53" s="25">
        <v>1.74</v>
      </c>
      <c r="G53" s="25">
        <v>1.65</v>
      </c>
      <c r="H53" s="25">
        <v>1.65</v>
      </c>
      <c r="I53" s="25">
        <v>1.93</v>
      </c>
      <c r="J53" s="25">
        <v>1.93</v>
      </c>
      <c r="K53" s="41"/>
      <c r="L53" s="63">
        <v>1.65</v>
      </c>
      <c r="M53" s="63">
        <v>1.93</v>
      </c>
      <c r="N53" s="57">
        <f t="shared" si="0"/>
        <v>16.969696969696972</v>
      </c>
      <c r="O53" s="58">
        <f t="shared" si="1"/>
        <v>6.969696969696972</v>
      </c>
      <c r="P53" s="59">
        <f t="shared" si="3"/>
        <v>1.65</v>
      </c>
      <c r="Q53" s="60">
        <f t="shared" si="2"/>
        <v>0.11500000000000003</v>
      </c>
      <c r="R53" s="61"/>
      <c r="S53" s="33"/>
    </row>
    <row r="54" spans="15:19" ht="15.75" thickBot="1">
      <c r="O54" s="22"/>
      <c r="R54" s="45" t="s">
        <v>67</v>
      </c>
      <c r="S54" s="46">
        <f>SUM(S7:S53)</f>
        <v>171.00775</v>
      </c>
    </row>
    <row r="56" spans="2:10" ht="42.75" customHeight="1">
      <c r="B56" s="71" t="s">
        <v>68</v>
      </c>
      <c r="C56" s="72"/>
      <c r="D56" s="72"/>
      <c r="E56" s="72"/>
      <c r="F56" s="72"/>
      <c r="G56" s="72"/>
      <c r="H56" s="72"/>
      <c r="I56" s="72"/>
      <c r="J56" s="73"/>
    </row>
  </sheetData>
  <sheetProtection password="F49F" sheet="1"/>
  <mergeCells count="1">
    <mergeCell ref="B56:J56"/>
  </mergeCells>
  <printOptions/>
  <pageMargins left="0.2362204724409449" right="0.31496062992125984" top="0.7480314960629921" bottom="0.7480314960629921" header="0.31496062992125984" footer="0.31496062992125984"/>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2:S24"/>
  <sheetViews>
    <sheetView tabSelected="1" zoomScalePageLayoutView="0" workbookViewId="0" topLeftCell="A1">
      <selection activeCell="A14" sqref="A14:O14"/>
    </sheetView>
  </sheetViews>
  <sheetFormatPr defaultColWidth="9.140625" defaultRowHeight="15"/>
  <sheetData>
    <row r="1" ht="8.25" customHeight="1"/>
    <row r="2" spans="1:9" ht="15.75">
      <c r="A2" s="49" t="s">
        <v>90</v>
      </c>
      <c r="B2" s="49"/>
      <c r="C2" s="49"/>
      <c r="D2" s="49"/>
      <c r="E2" s="47"/>
      <c r="F2" s="47"/>
      <c r="G2" s="47"/>
      <c r="H2" s="47"/>
      <c r="I2" s="47"/>
    </row>
    <row r="3" spans="1:4" ht="16.5">
      <c r="A3" s="50" t="s">
        <v>72</v>
      </c>
      <c r="B3" s="51"/>
      <c r="C3" s="51"/>
      <c r="D3" s="51"/>
    </row>
    <row r="5" ht="15">
      <c r="A5" s="54" t="s">
        <v>73</v>
      </c>
    </row>
    <row r="6" ht="15">
      <c r="A6" t="s">
        <v>75</v>
      </c>
    </row>
    <row r="7" ht="15">
      <c r="A7" t="s">
        <v>74</v>
      </c>
    </row>
    <row r="8" spans="1:15" ht="30" customHeight="1">
      <c r="A8" s="74" t="s">
        <v>89</v>
      </c>
      <c r="B8" s="74"/>
      <c r="C8" s="74"/>
      <c r="D8" s="74"/>
      <c r="E8" s="74"/>
      <c r="F8" s="74"/>
      <c r="G8" s="74"/>
      <c r="H8" s="74"/>
      <c r="I8" s="74"/>
      <c r="J8" s="74"/>
      <c r="K8" s="74"/>
      <c r="L8" s="74"/>
      <c r="M8" s="74"/>
      <c r="N8" s="74"/>
      <c r="O8" s="74"/>
    </row>
    <row r="9" spans="1:15" ht="30.75" customHeight="1">
      <c r="A9" s="74" t="s">
        <v>76</v>
      </c>
      <c r="B9" s="74"/>
      <c r="C9" s="74"/>
      <c r="D9" s="74"/>
      <c r="E9" s="74"/>
      <c r="F9" s="74"/>
      <c r="G9" s="74"/>
      <c r="H9" s="74"/>
      <c r="I9" s="74"/>
      <c r="J9" s="74"/>
      <c r="K9" s="74"/>
      <c r="L9" s="74"/>
      <c r="M9" s="74"/>
      <c r="N9" s="74"/>
      <c r="O9" s="74"/>
    </row>
    <row r="10" ht="15">
      <c r="A10" t="s">
        <v>93</v>
      </c>
    </row>
    <row r="11" ht="15">
      <c r="A11" t="s">
        <v>88</v>
      </c>
    </row>
    <row r="13" ht="15">
      <c r="A13" s="54" t="s">
        <v>77</v>
      </c>
    </row>
    <row r="14" spans="1:19" ht="30.75" customHeight="1">
      <c r="A14" s="74" t="s">
        <v>79</v>
      </c>
      <c r="B14" s="74"/>
      <c r="C14" s="74"/>
      <c r="D14" s="74"/>
      <c r="E14" s="74"/>
      <c r="F14" s="74"/>
      <c r="G14" s="74"/>
      <c r="H14" s="74"/>
      <c r="I14" s="74"/>
      <c r="J14" s="74"/>
      <c r="K14" s="74"/>
      <c r="L14" s="74"/>
      <c r="M14" s="74"/>
      <c r="N14" s="74"/>
      <c r="O14" s="74"/>
      <c r="P14" s="70"/>
      <c r="Q14" s="70"/>
      <c r="R14" s="70"/>
      <c r="S14" s="70"/>
    </row>
    <row r="16" spans="1:19" ht="31.5" customHeight="1">
      <c r="A16" s="74" t="s">
        <v>80</v>
      </c>
      <c r="B16" s="74"/>
      <c r="C16" s="74"/>
      <c r="D16" s="74"/>
      <c r="E16" s="74"/>
      <c r="F16" s="74"/>
      <c r="G16" s="74"/>
      <c r="H16" s="74"/>
      <c r="I16" s="74"/>
      <c r="J16" s="74"/>
      <c r="K16" s="74"/>
      <c r="L16" s="74"/>
      <c r="M16" s="74"/>
      <c r="N16" s="74"/>
      <c r="O16" s="74"/>
      <c r="P16" s="70"/>
      <c r="Q16" s="70"/>
      <c r="R16" s="70"/>
      <c r="S16" s="70"/>
    </row>
    <row r="17" spans="1:19" ht="15.75" customHeight="1">
      <c r="A17" s="56"/>
      <c r="B17" s="56"/>
      <c r="C17" s="56"/>
      <c r="D17" s="56"/>
      <c r="E17" s="56"/>
      <c r="F17" s="56"/>
      <c r="G17" s="56"/>
      <c r="H17" s="56"/>
      <c r="I17" s="56"/>
      <c r="J17" s="56"/>
      <c r="K17" s="56"/>
      <c r="L17" s="56"/>
      <c r="M17" s="56"/>
      <c r="N17" s="56"/>
      <c r="O17" s="56"/>
      <c r="P17" s="56"/>
      <c r="Q17" s="56"/>
      <c r="R17" s="56"/>
      <c r="S17" s="56"/>
    </row>
    <row r="18" spans="1:16" ht="29.25" customHeight="1">
      <c r="A18" s="74" t="s">
        <v>81</v>
      </c>
      <c r="B18" s="74"/>
      <c r="C18" s="74"/>
      <c r="D18" s="74"/>
      <c r="E18" s="74"/>
      <c r="F18" s="74"/>
      <c r="G18" s="74"/>
      <c r="H18" s="74"/>
      <c r="I18" s="74"/>
      <c r="J18" s="74"/>
      <c r="K18" s="74"/>
      <c r="L18" s="74"/>
      <c r="M18" s="74"/>
      <c r="N18" s="74"/>
      <c r="O18" s="74"/>
      <c r="P18" s="55"/>
    </row>
    <row r="20" spans="1:19" ht="104.25" customHeight="1">
      <c r="A20" s="74" t="s">
        <v>82</v>
      </c>
      <c r="B20" s="74"/>
      <c r="C20" s="74"/>
      <c r="D20" s="74"/>
      <c r="E20" s="74"/>
      <c r="F20" s="74"/>
      <c r="G20" s="74"/>
      <c r="H20" s="74"/>
      <c r="I20" s="74"/>
      <c r="J20" s="74"/>
      <c r="K20" s="74"/>
      <c r="L20" s="74"/>
      <c r="M20" s="74"/>
      <c r="N20" s="74"/>
      <c r="O20" s="74"/>
      <c r="P20" s="70"/>
      <c r="Q20" s="70"/>
      <c r="R20" s="70"/>
      <c r="S20" s="70"/>
    </row>
    <row r="23" ht="15">
      <c r="A23" t="s">
        <v>91</v>
      </c>
    </row>
    <row r="24" ht="19.5" customHeight="1">
      <c r="A24" t="s">
        <v>92</v>
      </c>
    </row>
  </sheetData>
  <sheetProtection password="F49F" sheet="1"/>
  <mergeCells count="6">
    <mergeCell ref="A8:O8"/>
    <mergeCell ref="A9:O9"/>
    <mergeCell ref="A16:O16"/>
    <mergeCell ref="A14:O14"/>
    <mergeCell ref="A18:O18"/>
    <mergeCell ref="A20:O20"/>
  </mergeCells>
  <printOptions/>
  <pageMargins left="0.7086614173228347" right="0.7086614173228347" top="0.7480314960629921" bottom="0.7480314960629921" header="0.31496062992125984" footer="0.31496062992125984"/>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Francesco Vallone</dc:creator>
  <cp:keywords/>
  <dc:description/>
  <cp:lastModifiedBy>Francesco Vallone</cp:lastModifiedBy>
  <cp:lastPrinted>2012-02-24T10:41:56Z</cp:lastPrinted>
  <dcterms:created xsi:type="dcterms:W3CDTF">2012-01-10T12:12:30Z</dcterms:created>
  <dcterms:modified xsi:type="dcterms:W3CDTF">2012-02-24T10:42:09Z</dcterms:modified>
  <cp:category/>
  <cp:version/>
  <cp:contentType/>
  <cp:contentStatus/>
</cp:coreProperties>
</file>