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345" windowWidth="9720" windowHeight="6270" tabRatio="603" activeTab="0"/>
  </bookViews>
  <sheets>
    <sheet name="Tab.15.8" sheetId="1" r:id="rId1"/>
    <sheet name="Tab.15.7" sheetId="2" r:id="rId2"/>
    <sheet name="Tab.15.6" sheetId="3" r:id="rId3"/>
    <sheet name="Tab.15.5" sheetId="4" r:id="rId4"/>
    <sheet name="Tab.15.4" sheetId="5" r:id="rId5"/>
    <sheet name="Tab.15.3" sheetId="6" r:id="rId6"/>
    <sheet name="Tab.15.2" sheetId="7" r:id="rId7"/>
    <sheet name="Tab.15.1" sheetId="8" r:id="rId8"/>
  </sheets>
  <definedNames/>
  <calcPr fullCalcOnLoad="1"/>
</workbook>
</file>

<file path=xl/sharedStrings.xml><?xml version="1.0" encoding="utf-8"?>
<sst xmlns="http://schemas.openxmlformats.org/spreadsheetml/2006/main" count="308" uniqueCount="70">
  <si>
    <t>Caltanissetta</t>
  </si>
  <si>
    <t>Catania</t>
  </si>
  <si>
    <t>Messina</t>
  </si>
  <si>
    <t>Palermo</t>
  </si>
  <si>
    <t>Ragusa</t>
  </si>
  <si>
    <t>Siracusa</t>
  </si>
  <si>
    <t>Trapani</t>
  </si>
  <si>
    <t>Agrigento</t>
  </si>
  <si>
    <t>Enna</t>
  </si>
  <si>
    <t>-</t>
  </si>
  <si>
    <t>–</t>
  </si>
  <si>
    <t>2007</t>
  </si>
  <si>
    <t>2008</t>
  </si>
  <si>
    <t>2009</t>
  </si>
  <si>
    <t>2010</t>
  </si>
  <si>
    <t>2011</t>
  </si>
  <si>
    <t xml:space="preserve">Table 15.1  Main indicators of bank system structure </t>
  </si>
  <si>
    <t>Banks with head-office in the Region</t>
  </si>
  <si>
    <t xml:space="preserve">Total banks present </t>
  </si>
  <si>
    <t xml:space="preserve">Total operational branches </t>
  </si>
  <si>
    <t>Operative branches of banks with head-office in Region</t>
  </si>
  <si>
    <t>Joint-stock company</t>
  </si>
  <si>
    <t>Popular bank</t>
  </si>
  <si>
    <t>Co-operative credit institution</t>
  </si>
  <si>
    <t>Branches of foreign banks</t>
  </si>
  <si>
    <t>Total</t>
  </si>
  <si>
    <t>Sicily</t>
  </si>
  <si>
    <t>Provinces - 2011</t>
  </si>
  <si>
    <t>Divisions - 2011</t>
  </si>
  <si>
    <t>Divisions- 2011</t>
  </si>
  <si>
    <t>South/islands</t>
  </si>
  <si>
    <t>North/centre</t>
  </si>
  <si>
    <t>Italy</t>
  </si>
  <si>
    <t>Italy = 100</t>
  </si>
  <si>
    <t>Source:   Bank of Italy data-processing</t>
  </si>
  <si>
    <t>N/A</t>
  </si>
  <si>
    <t>Table 15.2  Bank deposits by area of economic activity (in millions of Euros)</t>
  </si>
  <si>
    <t>Public administra-tion</t>
  </si>
  <si>
    <t>Financial enterprises and insurance</t>
  </si>
  <si>
    <t>Non-financial companies</t>
  </si>
  <si>
    <t>Producer families</t>
  </si>
  <si>
    <t>Consumer families and others</t>
  </si>
  <si>
    <t xml:space="preserve"> Table 15.3 Bank-investments by area of economic activity (in millions of Euros)</t>
  </si>
  <si>
    <t xml:space="preserve"> Medium-size</t>
  </si>
  <si>
    <t>Small-size and minor</t>
  </si>
  <si>
    <t>Large-size and major*</t>
  </si>
  <si>
    <t>Provinces - 2010</t>
  </si>
  <si>
    <t>Large-size* and major</t>
  </si>
  <si>
    <t xml:space="preserve">* The aggregate includes:  portfolo risk, overdrawn current account, financing of advances, mortgages, advances not regulated in current account, carrying forward, various subsidies not  regulated in current account, loans on pledge, loans against assignment of salary, assignment of credit, loans with third party funding in administration, other financial investments, unpaid bills, outstanding bills and in protest of property. The aggregate is net of all interest and term cash operations. </t>
  </si>
  <si>
    <t xml:space="preserve">* *For year 2011 the data refers to "large-size" banks since data is unavailable for "major" banks   </t>
  </si>
  <si>
    <t xml:space="preserve">* For year 2011 the data refers to "large-size" banks since data is unavailable for "major" banks   </t>
  </si>
  <si>
    <t>Table 15.6  Bank branch-offices in operation per institutional group</t>
  </si>
  <si>
    <t>Joint-stock banks</t>
  </si>
  <si>
    <t>Popular banks</t>
  </si>
  <si>
    <t>Co-operative credit institutions</t>
  </si>
  <si>
    <t xml:space="preserve">Central credit and re-financing institutions  </t>
  </si>
  <si>
    <t>Foreign bank branches</t>
  </si>
  <si>
    <t>Table 15.7  Bank branch-offices in operation by size of groups</t>
  </si>
  <si>
    <t xml:space="preserve"> Major</t>
  </si>
  <si>
    <t>Large</t>
  </si>
  <si>
    <t xml:space="preserve"> Medium</t>
  </si>
  <si>
    <t>Small</t>
  </si>
  <si>
    <t xml:space="preserve"> Minor</t>
  </si>
  <si>
    <t>Table 15.8  Bank financing beyond the short term (in millions of Euros)</t>
  </si>
  <si>
    <t xml:space="preserve">Investments in construction </t>
  </si>
  <si>
    <t xml:space="preserve">Investment in machinery and equipment  </t>
  </si>
  <si>
    <t>Real estate purchase</t>
  </si>
  <si>
    <t>Other destinations</t>
  </si>
  <si>
    <t>Table 15.4  Bank deposits per size of bank-group  (in millions of Euros)</t>
  </si>
  <si>
    <t>Table 15.5  Bank-investments* per size of bank-group (in millions of Euros)</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</si>
</sst>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_);\(#,##0\)"/>
    <numFmt numFmtId="172" formatCode="0.0_)"/>
    <numFmt numFmtId="173" formatCode="0_)"/>
    <numFmt numFmtId="174" formatCode="#,##0.0_);\(#,##0.0\)"/>
    <numFmt numFmtId="175" formatCode="#,##0;[Red]#,##0"/>
    <numFmt numFmtId="176" formatCode="0.0;[Red]0.0"/>
    <numFmt numFmtId="177" formatCode="#,##0.0"/>
    <numFmt numFmtId="178" formatCode="#,##0_ ;\-#,##0\ "/>
    <numFmt numFmtId="179" formatCode="0.0"/>
    <numFmt numFmtId="180" formatCode="#,##0.00_);\(#,##0.00\)"/>
    <numFmt numFmtId="181" formatCode="#,##0.0_ ;\-#,##0.0\ "/>
    <numFmt numFmtId="182" formatCode="0.0%"/>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410]dddd\ d\ mmmm\ yyyy"/>
    <numFmt numFmtId="188" formatCode="#,##0.00_ ;\-#,##0.00\ "/>
  </numFmts>
  <fonts count="44">
    <font>
      <sz val="12"/>
      <name val="Helv"/>
      <family val="0"/>
    </font>
    <font>
      <b/>
      <sz val="10"/>
      <name val="Arial"/>
      <family val="0"/>
    </font>
    <font>
      <i/>
      <sz val="10"/>
      <name val="Arial"/>
      <family val="0"/>
    </font>
    <font>
      <b/>
      <i/>
      <sz val="10"/>
      <name val="Arial"/>
      <family val="0"/>
    </font>
    <font>
      <sz val="10"/>
      <name val="Arial"/>
      <family val="0"/>
    </font>
    <font>
      <b/>
      <sz val="10"/>
      <color indexed="12"/>
      <name val="Arial"/>
      <family val="2"/>
    </font>
    <font>
      <b/>
      <i/>
      <sz val="10"/>
      <color indexed="12"/>
      <name val="Arial"/>
      <family val="2"/>
    </font>
    <font>
      <sz val="9"/>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9"/>
      <color indexed="8"/>
      <name val="Arial"/>
      <family val="0"/>
    </font>
    <font>
      <i/>
      <sz val="9"/>
      <color indexed="8"/>
      <name val="Arial"/>
      <family val="0"/>
    </font>
    <font>
      <sz val="7"/>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42">
    <xf numFmtId="170" fontId="0" fillId="0" borderId="0" xfId="0" applyAlignment="1">
      <alignment/>
    </xf>
    <xf numFmtId="170" fontId="5" fillId="0" borderId="0" xfId="0" applyFont="1" applyFill="1" applyBorder="1" applyAlignment="1" applyProtection="1">
      <alignment horizontal="left" vertical="center"/>
      <protection locked="0"/>
    </xf>
    <xf numFmtId="170" fontId="5" fillId="0" borderId="0" xfId="0" applyFont="1" applyBorder="1" applyAlignment="1">
      <alignment/>
    </xf>
    <xf numFmtId="170" fontId="4" fillId="0" borderId="0" xfId="0" applyFont="1" applyAlignment="1">
      <alignment/>
    </xf>
    <xf numFmtId="49" fontId="4" fillId="0" borderId="0" xfId="0" applyNumberFormat="1" applyFont="1" applyBorder="1" applyAlignment="1">
      <alignment horizontal="left" indent="1"/>
    </xf>
    <xf numFmtId="170" fontId="4" fillId="0" borderId="0" xfId="0" applyFont="1" applyBorder="1" applyAlignment="1">
      <alignment/>
    </xf>
    <xf numFmtId="170" fontId="1" fillId="0" borderId="0" xfId="0" applyFont="1" applyBorder="1" applyAlignment="1">
      <alignment/>
    </xf>
    <xf numFmtId="170" fontId="1" fillId="0" borderId="0" xfId="0" applyFont="1" applyAlignment="1">
      <alignment/>
    </xf>
    <xf numFmtId="170" fontId="2" fillId="0" borderId="0" xfId="0" applyFont="1" applyBorder="1" applyAlignment="1">
      <alignment wrapText="1"/>
    </xf>
    <xf numFmtId="179" fontId="2" fillId="0" borderId="0" xfId="0" applyNumberFormat="1" applyFont="1" applyBorder="1" applyAlignment="1">
      <alignment horizontal="right"/>
    </xf>
    <xf numFmtId="49" fontId="4" fillId="0" borderId="10" xfId="0" applyNumberFormat="1" applyFont="1" applyBorder="1" applyAlignment="1">
      <alignment/>
    </xf>
    <xf numFmtId="178" fontId="4" fillId="0" borderId="10" xfId="44" applyNumberFormat="1" applyFont="1" applyBorder="1" applyAlignment="1">
      <alignment horizontal="right"/>
    </xf>
    <xf numFmtId="178" fontId="4" fillId="0" borderId="0" xfId="44" applyNumberFormat="1" applyFont="1" applyBorder="1" applyAlignment="1">
      <alignment horizontal="right"/>
    </xf>
    <xf numFmtId="178" fontId="4" fillId="0" borderId="0" xfId="44" applyNumberFormat="1" applyFont="1" applyFill="1" applyBorder="1" applyAlignment="1">
      <alignment horizontal="right"/>
    </xf>
    <xf numFmtId="179" fontId="2" fillId="0" borderId="0" xfId="0" applyNumberFormat="1" applyFont="1" applyBorder="1" applyAlignment="1">
      <alignment horizontal="right" indent="1"/>
    </xf>
    <xf numFmtId="170" fontId="5" fillId="0" borderId="0" xfId="0" applyFont="1" applyFill="1" applyBorder="1" applyAlignment="1" applyProtection="1">
      <alignment horizontal="left"/>
      <protection locked="0"/>
    </xf>
    <xf numFmtId="170" fontId="4" fillId="0" borderId="11" xfId="0" applyFont="1" applyBorder="1" applyAlignment="1">
      <alignment horizontal="center" vertical="center"/>
    </xf>
    <xf numFmtId="49" fontId="4" fillId="0" borderId="11" xfId="0" applyNumberFormat="1" applyFont="1" applyBorder="1" applyAlignment="1">
      <alignment horizontal="center" vertical="center" wrapText="1"/>
    </xf>
    <xf numFmtId="170" fontId="6" fillId="0" borderId="0" xfId="0" applyFont="1" applyFill="1" applyBorder="1" applyAlignment="1" applyProtection="1">
      <alignment horizontal="left" vertical="top"/>
      <protection locked="0"/>
    </xf>
    <xf numFmtId="17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70" fontId="6" fillId="0" borderId="12" xfId="0" applyFont="1" applyFill="1" applyBorder="1" applyAlignment="1" applyProtection="1">
      <alignment horizontal="left" vertical="top"/>
      <protection locked="0"/>
    </xf>
    <xf numFmtId="1" fontId="4" fillId="0" borderId="0" xfId="0" applyNumberFormat="1" applyFont="1" applyAlignment="1">
      <alignment/>
    </xf>
    <xf numFmtId="178" fontId="4" fillId="0" borderId="0" xfId="44" applyNumberFormat="1" applyFont="1" applyBorder="1" applyAlignment="1">
      <alignment horizontal="right" indent="1"/>
    </xf>
    <xf numFmtId="178" fontId="4" fillId="0" borderId="0" xfId="44" applyNumberFormat="1" applyFont="1" applyFill="1" applyBorder="1" applyAlignment="1">
      <alignment horizontal="right" indent="1"/>
    </xf>
    <xf numFmtId="178" fontId="4" fillId="0" borderId="0" xfId="44" applyNumberFormat="1" applyFont="1" applyBorder="1" applyAlignment="1">
      <alignment/>
    </xf>
    <xf numFmtId="178" fontId="4" fillId="0" borderId="0" xfId="44" applyNumberFormat="1" applyFont="1" applyFill="1" applyBorder="1" applyAlignment="1">
      <alignment/>
    </xf>
    <xf numFmtId="179" fontId="4" fillId="0" borderId="0" xfId="0" applyNumberFormat="1" applyFont="1" applyAlignment="1">
      <alignment/>
    </xf>
    <xf numFmtId="179" fontId="1" fillId="0" borderId="0" xfId="0" applyNumberFormat="1" applyFont="1" applyAlignment="1">
      <alignment/>
    </xf>
    <xf numFmtId="170" fontId="4" fillId="0" borderId="0" xfId="0" applyFont="1" applyFill="1" applyBorder="1" applyAlignment="1">
      <alignment/>
    </xf>
    <xf numFmtId="49" fontId="4" fillId="0" borderId="0" xfId="0" applyNumberFormat="1" applyFont="1" applyFill="1" applyBorder="1" applyAlignment="1">
      <alignment horizontal="left" indent="1"/>
    </xf>
    <xf numFmtId="170" fontId="3" fillId="0" borderId="12" xfId="0" applyFont="1" applyBorder="1" applyAlignment="1">
      <alignment horizontal="center"/>
    </xf>
    <xf numFmtId="170" fontId="3" fillId="0" borderId="0" xfId="0" applyFont="1" applyBorder="1" applyAlignment="1">
      <alignment horizontal="center"/>
    </xf>
    <xf numFmtId="170" fontId="3" fillId="0" borderId="0" xfId="0" applyFont="1" applyFill="1" applyBorder="1" applyAlignment="1">
      <alignment horizontal="center"/>
    </xf>
    <xf numFmtId="170" fontId="4" fillId="0" borderId="0" xfId="0" applyFont="1" applyAlignment="1">
      <alignment horizontal="left" vertical="justify"/>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Font="1" applyFill="1" applyBorder="1" applyAlignment="1" applyProtection="1">
      <alignment horizontal="left" vertical="center"/>
      <protection locked="0"/>
    </xf>
    <xf numFmtId="170" fontId="4" fillId="0" borderId="12" xfId="0" applyFont="1" applyBorder="1" applyAlignment="1">
      <alignment horizontal="center" vertical="center" wrapText="1"/>
    </xf>
    <xf numFmtId="170" fontId="4" fillId="0" borderId="10" xfId="0" applyFont="1" applyBorder="1" applyAlignment="1">
      <alignment horizontal="center" vertical="center" wrapText="1"/>
    </xf>
    <xf numFmtId="170" fontId="4" fillId="0" borderId="11"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fLocksText="0">
      <xdr:nvSpPr>
        <xdr:cNvPr id="1" name="Testo 3"/>
        <xdr:cNvSpPr txBox="1">
          <a:spLocks noChangeArrowheads="1"/>
        </xdr:cNvSpPr>
      </xdr:nvSpPr>
      <xdr:spPr>
        <a:xfrm>
          <a:off x="50196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sto 5"/>
        <xdr:cNvSpPr txBox="1">
          <a:spLocks noChangeArrowheads="1"/>
        </xdr:cNvSpPr>
      </xdr:nvSpPr>
      <xdr:spPr>
        <a:xfrm>
          <a:off x="50196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 name="Testo 8"/>
        <xdr:cNvSpPr txBox="1">
          <a:spLocks noChangeArrowheads="1"/>
        </xdr:cNvSpPr>
      </xdr:nvSpPr>
      <xdr:spPr>
        <a:xfrm>
          <a:off x="50196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4" name="Testo 3"/>
        <xdr:cNvSpPr txBox="1">
          <a:spLocks noChangeArrowheads="1"/>
        </xdr:cNvSpPr>
      </xdr:nvSpPr>
      <xdr:spPr>
        <a:xfrm>
          <a:off x="5019675" y="13335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5" name="Testo 5"/>
        <xdr:cNvSpPr txBox="1">
          <a:spLocks noChangeArrowheads="1"/>
        </xdr:cNvSpPr>
      </xdr:nvSpPr>
      <xdr:spPr>
        <a:xfrm>
          <a:off x="50196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6" name="Testo 8"/>
        <xdr:cNvSpPr txBox="1">
          <a:spLocks noChangeArrowheads="1"/>
        </xdr:cNvSpPr>
      </xdr:nvSpPr>
      <xdr:spPr>
        <a:xfrm>
          <a:off x="5019675" y="13335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7" name="Testo 5"/>
        <xdr:cNvSpPr txBox="1">
          <a:spLocks noChangeArrowheads="1"/>
        </xdr:cNvSpPr>
      </xdr:nvSpPr>
      <xdr:spPr>
        <a:xfrm>
          <a:off x="50196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8" name="Testo 3"/>
        <xdr:cNvSpPr txBox="1">
          <a:spLocks noChangeArrowheads="1"/>
        </xdr:cNvSpPr>
      </xdr:nvSpPr>
      <xdr:spPr>
        <a:xfrm>
          <a:off x="5019675" y="13335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9" name="Testo 8"/>
        <xdr:cNvSpPr txBox="1">
          <a:spLocks noChangeArrowheads="1"/>
        </xdr:cNvSpPr>
      </xdr:nvSpPr>
      <xdr:spPr>
        <a:xfrm>
          <a:off x="5019675" y="13335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0" name="Testo 3"/>
        <xdr:cNvSpPr txBox="1">
          <a:spLocks noChangeArrowheads="1"/>
        </xdr:cNvSpPr>
      </xdr:nvSpPr>
      <xdr:spPr>
        <a:xfrm>
          <a:off x="5019675" y="13335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1" name="Testo 8"/>
        <xdr:cNvSpPr txBox="1">
          <a:spLocks noChangeArrowheads="1"/>
        </xdr:cNvSpPr>
      </xdr:nvSpPr>
      <xdr:spPr>
        <a:xfrm>
          <a:off x="5019675" y="13335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2" name="Testo 3"/>
        <xdr:cNvSpPr txBox="1">
          <a:spLocks noChangeArrowheads="1"/>
        </xdr:cNvSpPr>
      </xdr:nvSpPr>
      <xdr:spPr>
        <a:xfrm>
          <a:off x="5019675" y="43910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3" name="Testo 8"/>
        <xdr:cNvSpPr txBox="1">
          <a:spLocks noChangeArrowheads="1"/>
        </xdr:cNvSpPr>
      </xdr:nvSpPr>
      <xdr:spPr>
        <a:xfrm>
          <a:off x="5019675" y="43910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4" name="Testo 3"/>
        <xdr:cNvSpPr txBox="1">
          <a:spLocks noChangeArrowheads="1"/>
        </xdr:cNvSpPr>
      </xdr:nvSpPr>
      <xdr:spPr>
        <a:xfrm>
          <a:off x="5019675" y="43910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5" name="Testo 8"/>
        <xdr:cNvSpPr txBox="1">
          <a:spLocks noChangeArrowheads="1"/>
        </xdr:cNvSpPr>
      </xdr:nvSpPr>
      <xdr:spPr>
        <a:xfrm>
          <a:off x="5019675" y="43910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6" name="Testo 3"/>
        <xdr:cNvSpPr txBox="1">
          <a:spLocks noChangeArrowheads="1"/>
        </xdr:cNvSpPr>
      </xdr:nvSpPr>
      <xdr:spPr>
        <a:xfrm>
          <a:off x="5019675" y="43910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7" name="Testo 8"/>
        <xdr:cNvSpPr txBox="1">
          <a:spLocks noChangeArrowheads="1"/>
        </xdr:cNvSpPr>
      </xdr:nvSpPr>
      <xdr:spPr>
        <a:xfrm>
          <a:off x="5019675" y="43910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8" name="Testo 5"/>
        <xdr:cNvSpPr txBox="1">
          <a:spLocks noChangeArrowheads="1"/>
        </xdr:cNvSpPr>
      </xdr:nvSpPr>
      <xdr:spPr>
        <a:xfrm>
          <a:off x="50196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7</xdr:col>
      <xdr:colOff>0</xdr:colOff>
      <xdr:row>0</xdr:row>
      <xdr:rowOff>0</xdr:rowOff>
    </xdr:to>
    <xdr:sp>
      <xdr:nvSpPr>
        <xdr:cNvPr id="1" name="Testo 2"/>
        <xdr:cNvSpPr txBox="1">
          <a:spLocks noChangeArrowheads="1"/>
        </xdr:cNvSpPr>
      </xdr:nvSpPr>
      <xdr:spPr>
        <a:xfrm>
          <a:off x="876300" y="0"/>
          <a:ext cx="3971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sto 3"/>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3" name="Testo 4"/>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sto 5"/>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sto 6"/>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sto 8"/>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sto 9"/>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3</xdr:row>
      <xdr:rowOff>0</xdr:rowOff>
    </xdr:from>
    <xdr:to>
      <xdr:col>7</xdr:col>
      <xdr:colOff>0</xdr:colOff>
      <xdr:row>3</xdr:row>
      <xdr:rowOff>0</xdr:rowOff>
    </xdr:to>
    <xdr:sp>
      <xdr:nvSpPr>
        <xdr:cNvPr id="9" name="Testo 2"/>
        <xdr:cNvSpPr txBox="1">
          <a:spLocks noChangeArrowheads="1"/>
        </xdr:cNvSpPr>
      </xdr:nvSpPr>
      <xdr:spPr>
        <a:xfrm>
          <a:off x="876300" y="1304925"/>
          <a:ext cx="3971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3</xdr:row>
      <xdr:rowOff>0</xdr:rowOff>
    </xdr:from>
    <xdr:to>
      <xdr:col>7</xdr:col>
      <xdr:colOff>0</xdr:colOff>
      <xdr:row>3</xdr:row>
      <xdr:rowOff>0</xdr:rowOff>
    </xdr:to>
    <xdr:sp fLocksText="0">
      <xdr:nvSpPr>
        <xdr:cNvPr id="10" name="Testo 3"/>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1" name="Testo 4"/>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2" name="Testo 5"/>
        <xdr:cNvSpPr txBox="1">
          <a:spLocks noChangeArrowheads="1"/>
        </xdr:cNvSpPr>
      </xdr:nvSpPr>
      <xdr:spPr>
        <a:xfrm>
          <a:off x="48482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3" name="Testo 6"/>
        <xdr:cNvSpPr txBox="1">
          <a:spLocks noChangeArrowheads="1"/>
        </xdr:cNvSpPr>
      </xdr:nvSpPr>
      <xdr:spPr>
        <a:xfrm>
          <a:off x="48482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4" name="Testo 8"/>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5" name="Testo 9"/>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609600</xdr:colOff>
      <xdr:row>3</xdr:row>
      <xdr:rowOff>0</xdr:rowOff>
    </xdr:to>
    <xdr:sp>
      <xdr:nvSpPr>
        <xdr:cNvPr id="16"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2</xdr:row>
      <xdr:rowOff>0</xdr:rowOff>
    </xdr:from>
    <xdr:to>
      <xdr:col>7</xdr:col>
      <xdr:colOff>0</xdr:colOff>
      <xdr:row>2</xdr:row>
      <xdr:rowOff>0</xdr:rowOff>
    </xdr:to>
    <xdr:sp fLocksText="0">
      <xdr:nvSpPr>
        <xdr:cNvPr id="17" name="Testo 5"/>
        <xdr:cNvSpPr txBox="1">
          <a:spLocks noChangeArrowheads="1"/>
        </xdr:cNvSpPr>
      </xdr:nvSpPr>
      <xdr:spPr>
        <a:xfrm>
          <a:off x="48482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2</xdr:row>
      <xdr:rowOff>0</xdr:rowOff>
    </xdr:from>
    <xdr:to>
      <xdr:col>7</xdr:col>
      <xdr:colOff>0</xdr:colOff>
      <xdr:row>2</xdr:row>
      <xdr:rowOff>0</xdr:rowOff>
    </xdr:to>
    <xdr:sp fLocksText="0">
      <xdr:nvSpPr>
        <xdr:cNvPr id="18" name="Testo 6"/>
        <xdr:cNvSpPr txBox="1">
          <a:spLocks noChangeArrowheads="1"/>
        </xdr:cNvSpPr>
      </xdr:nvSpPr>
      <xdr:spPr>
        <a:xfrm>
          <a:off x="48482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3</xdr:row>
      <xdr:rowOff>0</xdr:rowOff>
    </xdr:from>
    <xdr:to>
      <xdr:col>7</xdr:col>
      <xdr:colOff>0</xdr:colOff>
      <xdr:row>3</xdr:row>
      <xdr:rowOff>0</xdr:rowOff>
    </xdr:to>
    <xdr:sp>
      <xdr:nvSpPr>
        <xdr:cNvPr id="19" name="Testo 2"/>
        <xdr:cNvSpPr txBox="1">
          <a:spLocks noChangeArrowheads="1"/>
        </xdr:cNvSpPr>
      </xdr:nvSpPr>
      <xdr:spPr>
        <a:xfrm>
          <a:off x="876300" y="1304925"/>
          <a:ext cx="3971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0</xdr:col>
      <xdr:colOff>0</xdr:colOff>
      <xdr:row>3</xdr:row>
      <xdr:rowOff>0</xdr:rowOff>
    </xdr:from>
    <xdr:to>
      <xdr:col>0</xdr:col>
      <xdr:colOff>609600</xdr:colOff>
      <xdr:row>3</xdr:row>
      <xdr:rowOff>0</xdr:rowOff>
    </xdr:to>
    <xdr:sp>
      <xdr:nvSpPr>
        <xdr:cNvPr id="20"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7</xdr:col>
      <xdr:colOff>0</xdr:colOff>
      <xdr:row>0</xdr:row>
      <xdr:rowOff>0</xdr:rowOff>
    </xdr:to>
    <xdr:sp>
      <xdr:nvSpPr>
        <xdr:cNvPr id="1" name="Testo 2"/>
        <xdr:cNvSpPr txBox="1">
          <a:spLocks noChangeArrowheads="1"/>
        </xdr:cNvSpPr>
      </xdr:nvSpPr>
      <xdr:spPr>
        <a:xfrm>
          <a:off x="857250" y="0"/>
          <a:ext cx="41243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sto 3"/>
        <xdr:cNvSpPr txBox="1">
          <a:spLocks noChangeArrowheads="1"/>
        </xdr:cNvSpPr>
      </xdr:nvSpPr>
      <xdr:spPr>
        <a:xfrm>
          <a:off x="49815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3" name="Testo 4"/>
        <xdr:cNvSpPr txBox="1">
          <a:spLocks noChangeArrowheads="1"/>
        </xdr:cNvSpPr>
      </xdr:nvSpPr>
      <xdr:spPr>
        <a:xfrm>
          <a:off x="49815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sto 5"/>
        <xdr:cNvSpPr txBox="1">
          <a:spLocks noChangeArrowheads="1"/>
        </xdr:cNvSpPr>
      </xdr:nvSpPr>
      <xdr:spPr>
        <a:xfrm>
          <a:off x="49815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sto 6"/>
        <xdr:cNvSpPr txBox="1">
          <a:spLocks noChangeArrowheads="1"/>
        </xdr:cNvSpPr>
      </xdr:nvSpPr>
      <xdr:spPr>
        <a:xfrm>
          <a:off x="49815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sto 8"/>
        <xdr:cNvSpPr txBox="1">
          <a:spLocks noChangeArrowheads="1"/>
        </xdr:cNvSpPr>
      </xdr:nvSpPr>
      <xdr:spPr>
        <a:xfrm>
          <a:off x="49815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sto 9"/>
        <xdr:cNvSpPr txBox="1">
          <a:spLocks noChangeArrowheads="1"/>
        </xdr:cNvSpPr>
      </xdr:nvSpPr>
      <xdr:spPr>
        <a:xfrm>
          <a:off x="49815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3</xdr:row>
      <xdr:rowOff>0</xdr:rowOff>
    </xdr:from>
    <xdr:to>
      <xdr:col>7</xdr:col>
      <xdr:colOff>0</xdr:colOff>
      <xdr:row>3</xdr:row>
      <xdr:rowOff>0</xdr:rowOff>
    </xdr:to>
    <xdr:sp>
      <xdr:nvSpPr>
        <xdr:cNvPr id="9" name="Testo 2"/>
        <xdr:cNvSpPr txBox="1">
          <a:spLocks noChangeArrowheads="1"/>
        </xdr:cNvSpPr>
      </xdr:nvSpPr>
      <xdr:spPr>
        <a:xfrm>
          <a:off x="857250" y="1457325"/>
          <a:ext cx="41243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3</xdr:row>
      <xdr:rowOff>0</xdr:rowOff>
    </xdr:from>
    <xdr:to>
      <xdr:col>7</xdr:col>
      <xdr:colOff>0</xdr:colOff>
      <xdr:row>3</xdr:row>
      <xdr:rowOff>0</xdr:rowOff>
    </xdr:to>
    <xdr:sp fLocksText="0">
      <xdr:nvSpPr>
        <xdr:cNvPr id="10" name="Testo 3"/>
        <xdr:cNvSpPr txBox="1">
          <a:spLocks noChangeArrowheads="1"/>
        </xdr:cNvSpPr>
      </xdr:nvSpPr>
      <xdr:spPr>
        <a:xfrm>
          <a:off x="4981575" y="1457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1" name="Testo 4"/>
        <xdr:cNvSpPr txBox="1">
          <a:spLocks noChangeArrowheads="1"/>
        </xdr:cNvSpPr>
      </xdr:nvSpPr>
      <xdr:spPr>
        <a:xfrm>
          <a:off x="4981575" y="1457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2" name="Testo 5"/>
        <xdr:cNvSpPr txBox="1">
          <a:spLocks noChangeArrowheads="1"/>
        </xdr:cNvSpPr>
      </xdr:nvSpPr>
      <xdr:spPr>
        <a:xfrm>
          <a:off x="498157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3" name="Testo 6"/>
        <xdr:cNvSpPr txBox="1">
          <a:spLocks noChangeArrowheads="1"/>
        </xdr:cNvSpPr>
      </xdr:nvSpPr>
      <xdr:spPr>
        <a:xfrm>
          <a:off x="498157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4" name="Testo 8"/>
        <xdr:cNvSpPr txBox="1">
          <a:spLocks noChangeArrowheads="1"/>
        </xdr:cNvSpPr>
      </xdr:nvSpPr>
      <xdr:spPr>
        <a:xfrm>
          <a:off x="4981575" y="1457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5" name="Testo 9"/>
        <xdr:cNvSpPr txBox="1">
          <a:spLocks noChangeArrowheads="1"/>
        </xdr:cNvSpPr>
      </xdr:nvSpPr>
      <xdr:spPr>
        <a:xfrm>
          <a:off x="4981575" y="1457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609600</xdr:colOff>
      <xdr:row>3</xdr:row>
      <xdr:rowOff>0</xdr:rowOff>
    </xdr:to>
    <xdr:sp>
      <xdr:nvSpPr>
        <xdr:cNvPr id="16" name="Testo 10"/>
        <xdr:cNvSpPr txBox="1">
          <a:spLocks noChangeArrowheads="1"/>
        </xdr:cNvSpPr>
      </xdr:nvSpPr>
      <xdr:spPr>
        <a:xfrm>
          <a:off x="0" y="14573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2</xdr:row>
      <xdr:rowOff>0</xdr:rowOff>
    </xdr:from>
    <xdr:to>
      <xdr:col>7</xdr:col>
      <xdr:colOff>0</xdr:colOff>
      <xdr:row>2</xdr:row>
      <xdr:rowOff>0</xdr:rowOff>
    </xdr:to>
    <xdr:sp fLocksText="0">
      <xdr:nvSpPr>
        <xdr:cNvPr id="17" name="Testo 5"/>
        <xdr:cNvSpPr txBox="1">
          <a:spLocks noChangeArrowheads="1"/>
        </xdr:cNvSpPr>
      </xdr:nvSpPr>
      <xdr:spPr>
        <a:xfrm>
          <a:off x="4981575" y="11811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2</xdr:row>
      <xdr:rowOff>0</xdr:rowOff>
    </xdr:from>
    <xdr:to>
      <xdr:col>7</xdr:col>
      <xdr:colOff>0</xdr:colOff>
      <xdr:row>2</xdr:row>
      <xdr:rowOff>0</xdr:rowOff>
    </xdr:to>
    <xdr:sp fLocksText="0">
      <xdr:nvSpPr>
        <xdr:cNvPr id="18" name="Testo 6"/>
        <xdr:cNvSpPr txBox="1">
          <a:spLocks noChangeArrowheads="1"/>
        </xdr:cNvSpPr>
      </xdr:nvSpPr>
      <xdr:spPr>
        <a:xfrm>
          <a:off x="4981575" y="11811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609600</xdr:colOff>
      <xdr:row>3</xdr:row>
      <xdr:rowOff>0</xdr:rowOff>
    </xdr:to>
    <xdr:sp>
      <xdr:nvSpPr>
        <xdr:cNvPr id="19" name="Testo 10"/>
        <xdr:cNvSpPr txBox="1">
          <a:spLocks noChangeArrowheads="1"/>
        </xdr:cNvSpPr>
      </xdr:nvSpPr>
      <xdr:spPr>
        <a:xfrm>
          <a:off x="0" y="14573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5</xdr:col>
      <xdr:colOff>0</xdr:colOff>
      <xdr:row>0</xdr:row>
      <xdr:rowOff>0</xdr:rowOff>
    </xdr:to>
    <xdr:sp>
      <xdr:nvSpPr>
        <xdr:cNvPr id="1" name="Testo 2"/>
        <xdr:cNvSpPr txBox="1">
          <a:spLocks noChangeArrowheads="1"/>
        </xdr:cNvSpPr>
      </xdr:nvSpPr>
      <xdr:spPr>
        <a:xfrm>
          <a:off x="857250" y="0"/>
          <a:ext cx="40100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5</xdr:col>
      <xdr:colOff>0</xdr:colOff>
      <xdr:row>0</xdr:row>
      <xdr:rowOff>0</xdr:rowOff>
    </xdr:from>
    <xdr:to>
      <xdr:col>5</xdr:col>
      <xdr:colOff>0</xdr:colOff>
      <xdr:row>0</xdr:row>
      <xdr:rowOff>0</xdr:rowOff>
    </xdr:to>
    <xdr:sp fLocksText="0">
      <xdr:nvSpPr>
        <xdr:cNvPr id="2" name="Testo 3"/>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3" name="Testo 4"/>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4" name="Testo 5"/>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5" name="Testo 6"/>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6" name="Testo 8"/>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7" name="Testo 9"/>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4</xdr:row>
      <xdr:rowOff>0</xdr:rowOff>
    </xdr:from>
    <xdr:to>
      <xdr:col>5</xdr:col>
      <xdr:colOff>0</xdr:colOff>
      <xdr:row>4</xdr:row>
      <xdr:rowOff>0</xdr:rowOff>
    </xdr:to>
    <xdr:sp fLocksText="0">
      <xdr:nvSpPr>
        <xdr:cNvPr id="9" name="Testo 3"/>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0" name="Testo 4"/>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1" name="Testo 5"/>
        <xdr:cNvSpPr txBox="1">
          <a:spLocks noChangeArrowheads="1"/>
        </xdr:cNvSpPr>
      </xdr:nvSpPr>
      <xdr:spPr>
        <a:xfrm>
          <a:off x="48672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2" name="Testo 6"/>
        <xdr:cNvSpPr txBox="1">
          <a:spLocks noChangeArrowheads="1"/>
        </xdr:cNvSpPr>
      </xdr:nvSpPr>
      <xdr:spPr>
        <a:xfrm>
          <a:off x="48672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3" name="Testo 8"/>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4" name="Testo 9"/>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5"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3</xdr:row>
      <xdr:rowOff>0</xdr:rowOff>
    </xdr:from>
    <xdr:to>
      <xdr:col>5</xdr:col>
      <xdr:colOff>0</xdr:colOff>
      <xdr:row>3</xdr:row>
      <xdr:rowOff>0</xdr:rowOff>
    </xdr:to>
    <xdr:sp fLocksText="0">
      <xdr:nvSpPr>
        <xdr:cNvPr id="16" name="Testo 5"/>
        <xdr:cNvSpPr txBox="1">
          <a:spLocks noChangeArrowheads="1"/>
        </xdr:cNvSpPr>
      </xdr:nvSpPr>
      <xdr:spPr>
        <a:xfrm>
          <a:off x="486727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3</xdr:row>
      <xdr:rowOff>0</xdr:rowOff>
    </xdr:from>
    <xdr:to>
      <xdr:col>5</xdr:col>
      <xdr:colOff>0</xdr:colOff>
      <xdr:row>3</xdr:row>
      <xdr:rowOff>0</xdr:rowOff>
    </xdr:to>
    <xdr:sp fLocksText="0">
      <xdr:nvSpPr>
        <xdr:cNvPr id="17" name="Testo 6"/>
        <xdr:cNvSpPr txBox="1">
          <a:spLocks noChangeArrowheads="1"/>
        </xdr:cNvSpPr>
      </xdr:nvSpPr>
      <xdr:spPr>
        <a:xfrm>
          <a:off x="486727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5</xdr:col>
      <xdr:colOff>0</xdr:colOff>
      <xdr:row>0</xdr:row>
      <xdr:rowOff>0</xdr:rowOff>
    </xdr:to>
    <xdr:sp>
      <xdr:nvSpPr>
        <xdr:cNvPr id="1" name="Testo 2"/>
        <xdr:cNvSpPr txBox="1">
          <a:spLocks noChangeArrowheads="1"/>
        </xdr:cNvSpPr>
      </xdr:nvSpPr>
      <xdr:spPr>
        <a:xfrm>
          <a:off x="866775" y="0"/>
          <a:ext cx="38576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5</xdr:col>
      <xdr:colOff>0</xdr:colOff>
      <xdr:row>0</xdr:row>
      <xdr:rowOff>0</xdr:rowOff>
    </xdr:from>
    <xdr:to>
      <xdr:col>5</xdr:col>
      <xdr:colOff>0</xdr:colOff>
      <xdr:row>0</xdr:row>
      <xdr:rowOff>0</xdr:rowOff>
    </xdr:to>
    <xdr:sp fLocksText="0">
      <xdr:nvSpPr>
        <xdr:cNvPr id="2" name="Testo 3"/>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3" name="Testo 4"/>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4" name="Testo 5"/>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5" name="Testo 6"/>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6" name="Testo 8"/>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7" name="Testo 9"/>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4</xdr:row>
      <xdr:rowOff>0</xdr:rowOff>
    </xdr:from>
    <xdr:to>
      <xdr:col>5</xdr:col>
      <xdr:colOff>0</xdr:colOff>
      <xdr:row>4</xdr:row>
      <xdr:rowOff>0</xdr:rowOff>
    </xdr:to>
    <xdr:sp>
      <xdr:nvSpPr>
        <xdr:cNvPr id="9" name="Testo 2"/>
        <xdr:cNvSpPr txBox="1">
          <a:spLocks noChangeArrowheads="1"/>
        </xdr:cNvSpPr>
      </xdr:nvSpPr>
      <xdr:spPr>
        <a:xfrm>
          <a:off x="866775" y="1371600"/>
          <a:ext cx="38576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5</xdr:col>
      <xdr:colOff>0</xdr:colOff>
      <xdr:row>4</xdr:row>
      <xdr:rowOff>0</xdr:rowOff>
    </xdr:from>
    <xdr:to>
      <xdr:col>5</xdr:col>
      <xdr:colOff>0</xdr:colOff>
      <xdr:row>4</xdr:row>
      <xdr:rowOff>0</xdr:rowOff>
    </xdr:to>
    <xdr:sp fLocksText="0">
      <xdr:nvSpPr>
        <xdr:cNvPr id="10" name="Testo 3"/>
        <xdr:cNvSpPr txBox="1">
          <a:spLocks noChangeArrowheads="1"/>
        </xdr:cNvSpPr>
      </xdr:nvSpPr>
      <xdr:spPr>
        <a:xfrm>
          <a:off x="47244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1" name="Testo 4"/>
        <xdr:cNvSpPr txBox="1">
          <a:spLocks noChangeArrowheads="1"/>
        </xdr:cNvSpPr>
      </xdr:nvSpPr>
      <xdr:spPr>
        <a:xfrm>
          <a:off x="47244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2" name="Testo 5"/>
        <xdr:cNvSpPr txBox="1">
          <a:spLocks noChangeArrowheads="1"/>
        </xdr:cNvSpPr>
      </xdr:nvSpPr>
      <xdr:spPr>
        <a:xfrm>
          <a:off x="47244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3" name="Testo 6"/>
        <xdr:cNvSpPr txBox="1">
          <a:spLocks noChangeArrowheads="1"/>
        </xdr:cNvSpPr>
      </xdr:nvSpPr>
      <xdr:spPr>
        <a:xfrm>
          <a:off x="47244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4" name="Testo 8"/>
        <xdr:cNvSpPr txBox="1">
          <a:spLocks noChangeArrowheads="1"/>
        </xdr:cNvSpPr>
      </xdr:nvSpPr>
      <xdr:spPr>
        <a:xfrm>
          <a:off x="47244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5" name="Testo 9"/>
        <xdr:cNvSpPr txBox="1">
          <a:spLocks noChangeArrowheads="1"/>
        </xdr:cNvSpPr>
      </xdr:nvSpPr>
      <xdr:spPr>
        <a:xfrm>
          <a:off x="47244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6"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3</xdr:row>
      <xdr:rowOff>0</xdr:rowOff>
    </xdr:from>
    <xdr:to>
      <xdr:col>5</xdr:col>
      <xdr:colOff>0</xdr:colOff>
      <xdr:row>3</xdr:row>
      <xdr:rowOff>0</xdr:rowOff>
    </xdr:to>
    <xdr:sp fLocksText="0">
      <xdr:nvSpPr>
        <xdr:cNvPr id="17" name="Testo 5"/>
        <xdr:cNvSpPr txBox="1">
          <a:spLocks noChangeArrowheads="1"/>
        </xdr:cNvSpPr>
      </xdr:nvSpPr>
      <xdr:spPr>
        <a:xfrm>
          <a:off x="472440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3</xdr:row>
      <xdr:rowOff>0</xdr:rowOff>
    </xdr:from>
    <xdr:to>
      <xdr:col>5</xdr:col>
      <xdr:colOff>0</xdr:colOff>
      <xdr:row>3</xdr:row>
      <xdr:rowOff>0</xdr:rowOff>
    </xdr:to>
    <xdr:sp fLocksText="0">
      <xdr:nvSpPr>
        <xdr:cNvPr id="18" name="Testo 6"/>
        <xdr:cNvSpPr txBox="1">
          <a:spLocks noChangeArrowheads="1"/>
        </xdr:cNvSpPr>
      </xdr:nvSpPr>
      <xdr:spPr>
        <a:xfrm>
          <a:off x="472440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4</xdr:row>
      <xdr:rowOff>0</xdr:rowOff>
    </xdr:from>
    <xdr:to>
      <xdr:col>5</xdr:col>
      <xdr:colOff>0</xdr:colOff>
      <xdr:row>4</xdr:row>
      <xdr:rowOff>0</xdr:rowOff>
    </xdr:to>
    <xdr:sp>
      <xdr:nvSpPr>
        <xdr:cNvPr id="19" name="Testo 2"/>
        <xdr:cNvSpPr txBox="1">
          <a:spLocks noChangeArrowheads="1"/>
        </xdr:cNvSpPr>
      </xdr:nvSpPr>
      <xdr:spPr>
        <a:xfrm>
          <a:off x="866775" y="1371600"/>
          <a:ext cx="38576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0</xdr:col>
      <xdr:colOff>0</xdr:colOff>
      <xdr:row>4</xdr:row>
      <xdr:rowOff>0</xdr:rowOff>
    </xdr:from>
    <xdr:to>
      <xdr:col>0</xdr:col>
      <xdr:colOff>609600</xdr:colOff>
      <xdr:row>4</xdr:row>
      <xdr:rowOff>0</xdr:rowOff>
    </xdr:to>
    <xdr:sp>
      <xdr:nvSpPr>
        <xdr:cNvPr id="20"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7</xdr:col>
      <xdr:colOff>0</xdr:colOff>
      <xdr:row>0</xdr:row>
      <xdr:rowOff>0</xdr:rowOff>
    </xdr:to>
    <xdr:sp>
      <xdr:nvSpPr>
        <xdr:cNvPr id="1" name="Testo 2"/>
        <xdr:cNvSpPr txBox="1">
          <a:spLocks noChangeArrowheads="1"/>
        </xdr:cNvSpPr>
      </xdr:nvSpPr>
      <xdr:spPr>
        <a:xfrm>
          <a:off x="923925" y="0"/>
          <a:ext cx="40671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sto 3"/>
        <xdr:cNvSpPr txBox="1">
          <a:spLocks noChangeArrowheads="1"/>
        </xdr:cNvSpPr>
      </xdr:nvSpPr>
      <xdr:spPr>
        <a:xfrm>
          <a:off x="49911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3" name="Testo 4"/>
        <xdr:cNvSpPr txBox="1">
          <a:spLocks noChangeArrowheads="1"/>
        </xdr:cNvSpPr>
      </xdr:nvSpPr>
      <xdr:spPr>
        <a:xfrm>
          <a:off x="49911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sto 5"/>
        <xdr:cNvSpPr txBox="1">
          <a:spLocks noChangeArrowheads="1"/>
        </xdr:cNvSpPr>
      </xdr:nvSpPr>
      <xdr:spPr>
        <a:xfrm>
          <a:off x="49911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sto 6"/>
        <xdr:cNvSpPr txBox="1">
          <a:spLocks noChangeArrowheads="1"/>
        </xdr:cNvSpPr>
      </xdr:nvSpPr>
      <xdr:spPr>
        <a:xfrm>
          <a:off x="49911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sto 8"/>
        <xdr:cNvSpPr txBox="1">
          <a:spLocks noChangeArrowheads="1"/>
        </xdr:cNvSpPr>
      </xdr:nvSpPr>
      <xdr:spPr>
        <a:xfrm>
          <a:off x="49911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sto 9"/>
        <xdr:cNvSpPr txBox="1">
          <a:spLocks noChangeArrowheads="1"/>
        </xdr:cNvSpPr>
      </xdr:nvSpPr>
      <xdr:spPr>
        <a:xfrm>
          <a:off x="49911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4</xdr:row>
      <xdr:rowOff>0</xdr:rowOff>
    </xdr:from>
    <xdr:to>
      <xdr:col>7</xdr:col>
      <xdr:colOff>0</xdr:colOff>
      <xdr:row>4</xdr:row>
      <xdr:rowOff>0</xdr:rowOff>
    </xdr:to>
    <xdr:sp fLocksText="0">
      <xdr:nvSpPr>
        <xdr:cNvPr id="9" name="Testo 3"/>
        <xdr:cNvSpPr txBox="1">
          <a:spLocks noChangeArrowheads="1"/>
        </xdr:cNvSpPr>
      </xdr:nvSpPr>
      <xdr:spPr>
        <a:xfrm>
          <a:off x="4991100" y="15240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0" name="Testo 4"/>
        <xdr:cNvSpPr txBox="1">
          <a:spLocks noChangeArrowheads="1"/>
        </xdr:cNvSpPr>
      </xdr:nvSpPr>
      <xdr:spPr>
        <a:xfrm>
          <a:off x="4991100" y="15240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2</xdr:row>
      <xdr:rowOff>0</xdr:rowOff>
    </xdr:from>
    <xdr:to>
      <xdr:col>7</xdr:col>
      <xdr:colOff>0</xdr:colOff>
      <xdr:row>2</xdr:row>
      <xdr:rowOff>0</xdr:rowOff>
    </xdr:to>
    <xdr:sp fLocksText="0">
      <xdr:nvSpPr>
        <xdr:cNvPr id="11" name="Testo 5"/>
        <xdr:cNvSpPr txBox="1">
          <a:spLocks noChangeArrowheads="1"/>
        </xdr:cNvSpPr>
      </xdr:nvSpPr>
      <xdr:spPr>
        <a:xfrm>
          <a:off x="49911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2</xdr:row>
      <xdr:rowOff>0</xdr:rowOff>
    </xdr:from>
    <xdr:to>
      <xdr:col>7</xdr:col>
      <xdr:colOff>0</xdr:colOff>
      <xdr:row>2</xdr:row>
      <xdr:rowOff>0</xdr:rowOff>
    </xdr:to>
    <xdr:sp fLocksText="0">
      <xdr:nvSpPr>
        <xdr:cNvPr id="12" name="Testo 6"/>
        <xdr:cNvSpPr txBox="1">
          <a:spLocks noChangeArrowheads="1"/>
        </xdr:cNvSpPr>
      </xdr:nvSpPr>
      <xdr:spPr>
        <a:xfrm>
          <a:off x="49911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3" name="Testo 8"/>
        <xdr:cNvSpPr txBox="1">
          <a:spLocks noChangeArrowheads="1"/>
        </xdr:cNvSpPr>
      </xdr:nvSpPr>
      <xdr:spPr>
        <a:xfrm>
          <a:off x="4991100" y="15240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4" name="Testo 9"/>
        <xdr:cNvSpPr txBox="1">
          <a:spLocks noChangeArrowheads="1"/>
        </xdr:cNvSpPr>
      </xdr:nvSpPr>
      <xdr:spPr>
        <a:xfrm>
          <a:off x="4991100" y="15240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5" name="Testo 10"/>
        <xdr:cNvSpPr txBox="1">
          <a:spLocks noChangeArrowheads="1"/>
        </xdr:cNvSpPr>
      </xdr:nvSpPr>
      <xdr:spPr>
        <a:xfrm>
          <a:off x="0" y="15240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3</xdr:row>
      <xdr:rowOff>0</xdr:rowOff>
    </xdr:from>
    <xdr:to>
      <xdr:col>7</xdr:col>
      <xdr:colOff>0</xdr:colOff>
      <xdr:row>3</xdr:row>
      <xdr:rowOff>0</xdr:rowOff>
    </xdr:to>
    <xdr:sp fLocksText="0">
      <xdr:nvSpPr>
        <xdr:cNvPr id="16" name="Testo 5"/>
        <xdr:cNvSpPr txBox="1">
          <a:spLocks noChangeArrowheads="1"/>
        </xdr:cNvSpPr>
      </xdr:nvSpPr>
      <xdr:spPr>
        <a:xfrm>
          <a:off x="4991100" y="12477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7" name="Testo 6"/>
        <xdr:cNvSpPr txBox="1">
          <a:spLocks noChangeArrowheads="1"/>
        </xdr:cNvSpPr>
      </xdr:nvSpPr>
      <xdr:spPr>
        <a:xfrm>
          <a:off x="4991100" y="12477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7</xdr:col>
      <xdr:colOff>0</xdr:colOff>
      <xdr:row>0</xdr:row>
      <xdr:rowOff>0</xdr:rowOff>
    </xdr:to>
    <xdr:sp>
      <xdr:nvSpPr>
        <xdr:cNvPr id="1" name="Testo 2"/>
        <xdr:cNvSpPr txBox="1">
          <a:spLocks noChangeArrowheads="1"/>
        </xdr:cNvSpPr>
      </xdr:nvSpPr>
      <xdr:spPr>
        <a:xfrm>
          <a:off x="866775" y="0"/>
          <a:ext cx="39433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sto 3"/>
        <xdr:cNvSpPr txBox="1">
          <a:spLocks noChangeArrowheads="1"/>
        </xdr:cNvSpPr>
      </xdr:nvSpPr>
      <xdr:spPr>
        <a:xfrm>
          <a:off x="48101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3" name="Testo 4"/>
        <xdr:cNvSpPr txBox="1">
          <a:spLocks noChangeArrowheads="1"/>
        </xdr:cNvSpPr>
      </xdr:nvSpPr>
      <xdr:spPr>
        <a:xfrm>
          <a:off x="48101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sto 5"/>
        <xdr:cNvSpPr txBox="1">
          <a:spLocks noChangeArrowheads="1"/>
        </xdr:cNvSpPr>
      </xdr:nvSpPr>
      <xdr:spPr>
        <a:xfrm>
          <a:off x="48101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sto 6"/>
        <xdr:cNvSpPr txBox="1">
          <a:spLocks noChangeArrowheads="1"/>
        </xdr:cNvSpPr>
      </xdr:nvSpPr>
      <xdr:spPr>
        <a:xfrm>
          <a:off x="48101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sto 8"/>
        <xdr:cNvSpPr txBox="1">
          <a:spLocks noChangeArrowheads="1"/>
        </xdr:cNvSpPr>
      </xdr:nvSpPr>
      <xdr:spPr>
        <a:xfrm>
          <a:off x="48101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sto 9"/>
        <xdr:cNvSpPr txBox="1">
          <a:spLocks noChangeArrowheads="1"/>
        </xdr:cNvSpPr>
      </xdr:nvSpPr>
      <xdr:spPr>
        <a:xfrm>
          <a:off x="48101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4</xdr:row>
      <xdr:rowOff>0</xdr:rowOff>
    </xdr:from>
    <xdr:to>
      <xdr:col>7</xdr:col>
      <xdr:colOff>0</xdr:colOff>
      <xdr:row>4</xdr:row>
      <xdr:rowOff>0</xdr:rowOff>
    </xdr:to>
    <xdr:sp fLocksText="0">
      <xdr:nvSpPr>
        <xdr:cNvPr id="9" name="Testo 3"/>
        <xdr:cNvSpPr txBox="1">
          <a:spLocks noChangeArrowheads="1"/>
        </xdr:cNvSpPr>
      </xdr:nvSpPr>
      <xdr:spPr>
        <a:xfrm>
          <a:off x="4810125" y="15621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0" name="Testo 4"/>
        <xdr:cNvSpPr txBox="1">
          <a:spLocks noChangeArrowheads="1"/>
        </xdr:cNvSpPr>
      </xdr:nvSpPr>
      <xdr:spPr>
        <a:xfrm>
          <a:off x="4810125" y="15621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2</xdr:row>
      <xdr:rowOff>0</xdr:rowOff>
    </xdr:from>
    <xdr:to>
      <xdr:col>7</xdr:col>
      <xdr:colOff>0</xdr:colOff>
      <xdr:row>2</xdr:row>
      <xdr:rowOff>0</xdr:rowOff>
    </xdr:to>
    <xdr:sp fLocksText="0">
      <xdr:nvSpPr>
        <xdr:cNvPr id="11" name="Testo 5"/>
        <xdr:cNvSpPr txBox="1">
          <a:spLocks noChangeArrowheads="1"/>
        </xdr:cNvSpPr>
      </xdr:nvSpPr>
      <xdr:spPr>
        <a:xfrm>
          <a:off x="481012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2</xdr:row>
      <xdr:rowOff>0</xdr:rowOff>
    </xdr:from>
    <xdr:to>
      <xdr:col>7</xdr:col>
      <xdr:colOff>0</xdr:colOff>
      <xdr:row>2</xdr:row>
      <xdr:rowOff>0</xdr:rowOff>
    </xdr:to>
    <xdr:sp fLocksText="0">
      <xdr:nvSpPr>
        <xdr:cNvPr id="12" name="Testo 6"/>
        <xdr:cNvSpPr txBox="1">
          <a:spLocks noChangeArrowheads="1"/>
        </xdr:cNvSpPr>
      </xdr:nvSpPr>
      <xdr:spPr>
        <a:xfrm>
          <a:off x="481012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3" name="Testo 8"/>
        <xdr:cNvSpPr txBox="1">
          <a:spLocks noChangeArrowheads="1"/>
        </xdr:cNvSpPr>
      </xdr:nvSpPr>
      <xdr:spPr>
        <a:xfrm>
          <a:off x="4810125" y="15621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4" name="Testo 9"/>
        <xdr:cNvSpPr txBox="1">
          <a:spLocks noChangeArrowheads="1"/>
        </xdr:cNvSpPr>
      </xdr:nvSpPr>
      <xdr:spPr>
        <a:xfrm>
          <a:off x="4810125" y="15621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5" name="Testo 5"/>
        <xdr:cNvSpPr txBox="1">
          <a:spLocks noChangeArrowheads="1"/>
        </xdr:cNvSpPr>
      </xdr:nvSpPr>
      <xdr:spPr>
        <a:xfrm>
          <a:off x="4810125" y="12858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6" name="Testo 6"/>
        <xdr:cNvSpPr txBox="1">
          <a:spLocks noChangeArrowheads="1"/>
        </xdr:cNvSpPr>
      </xdr:nvSpPr>
      <xdr:spPr>
        <a:xfrm>
          <a:off x="4810125" y="12858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7</xdr:col>
      <xdr:colOff>0</xdr:colOff>
      <xdr:row>0</xdr:row>
      <xdr:rowOff>0</xdr:rowOff>
    </xdr:to>
    <xdr:sp>
      <xdr:nvSpPr>
        <xdr:cNvPr id="1" name="Testo 2"/>
        <xdr:cNvSpPr txBox="1">
          <a:spLocks noChangeArrowheads="1"/>
        </xdr:cNvSpPr>
      </xdr:nvSpPr>
      <xdr:spPr>
        <a:xfrm>
          <a:off x="866775" y="0"/>
          <a:ext cx="3714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sto 3"/>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3" name="Testo 4"/>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sto 5"/>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sto 6"/>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sto 8"/>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sto 9"/>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4</xdr:row>
      <xdr:rowOff>0</xdr:rowOff>
    </xdr:from>
    <xdr:to>
      <xdr:col>7</xdr:col>
      <xdr:colOff>0</xdr:colOff>
      <xdr:row>4</xdr:row>
      <xdr:rowOff>0</xdr:rowOff>
    </xdr:to>
    <xdr:sp>
      <xdr:nvSpPr>
        <xdr:cNvPr id="9" name="Testo 2"/>
        <xdr:cNvSpPr txBox="1">
          <a:spLocks noChangeArrowheads="1"/>
        </xdr:cNvSpPr>
      </xdr:nvSpPr>
      <xdr:spPr>
        <a:xfrm>
          <a:off x="866775" y="1485900"/>
          <a:ext cx="3714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4</xdr:row>
      <xdr:rowOff>0</xdr:rowOff>
    </xdr:from>
    <xdr:to>
      <xdr:col>7</xdr:col>
      <xdr:colOff>0</xdr:colOff>
      <xdr:row>4</xdr:row>
      <xdr:rowOff>0</xdr:rowOff>
    </xdr:to>
    <xdr:sp fLocksText="0">
      <xdr:nvSpPr>
        <xdr:cNvPr id="10" name="Testo 3"/>
        <xdr:cNvSpPr txBox="1">
          <a:spLocks noChangeArrowheads="1"/>
        </xdr:cNvSpPr>
      </xdr:nvSpPr>
      <xdr:spPr>
        <a:xfrm>
          <a:off x="4581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1" name="Testo 4"/>
        <xdr:cNvSpPr txBox="1">
          <a:spLocks noChangeArrowheads="1"/>
        </xdr:cNvSpPr>
      </xdr:nvSpPr>
      <xdr:spPr>
        <a:xfrm>
          <a:off x="4581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2" name="Testo 5"/>
        <xdr:cNvSpPr txBox="1">
          <a:spLocks noChangeArrowheads="1"/>
        </xdr:cNvSpPr>
      </xdr:nvSpPr>
      <xdr:spPr>
        <a:xfrm>
          <a:off x="45815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3" name="Testo 6"/>
        <xdr:cNvSpPr txBox="1">
          <a:spLocks noChangeArrowheads="1"/>
        </xdr:cNvSpPr>
      </xdr:nvSpPr>
      <xdr:spPr>
        <a:xfrm>
          <a:off x="45815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4" name="Testo 8"/>
        <xdr:cNvSpPr txBox="1">
          <a:spLocks noChangeArrowheads="1"/>
        </xdr:cNvSpPr>
      </xdr:nvSpPr>
      <xdr:spPr>
        <a:xfrm>
          <a:off x="4581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5" name="Testo 9"/>
        <xdr:cNvSpPr txBox="1">
          <a:spLocks noChangeArrowheads="1"/>
        </xdr:cNvSpPr>
      </xdr:nvSpPr>
      <xdr:spPr>
        <a:xfrm>
          <a:off x="4581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6" name="Testo 10"/>
        <xdr:cNvSpPr txBox="1">
          <a:spLocks noChangeArrowheads="1"/>
        </xdr:cNvSpPr>
      </xdr:nvSpPr>
      <xdr:spPr>
        <a:xfrm>
          <a:off x="0" y="14859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3</xdr:row>
      <xdr:rowOff>0</xdr:rowOff>
    </xdr:from>
    <xdr:to>
      <xdr:col>7</xdr:col>
      <xdr:colOff>0</xdr:colOff>
      <xdr:row>3</xdr:row>
      <xdr:rowOff>0</xdr:rowOff>
    </xdr:to>
    <xdr:sp fLocksText="0">
      <xdr:nvSpPr>
        <xdr:cNvPr id="17" name="Testo 5"/>
        <xdr:cNvSpPr txBox="1">
          <a:spLocks noChangeArrowheads="1"/>
        </xdr:cNvSpPr>
      </xdr:nvSpPr>
      <xdr:spPr>
        <a:xfrm>
          <a:off x="4581525" y="12096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8" name="Testo 6"/>
        <xdr:cNvSpPr txBox="1">
          <a:spLocks noChangeArrowheads="1"/>
        </xdr:cNvSpPr>
      </xdr:nvSpPr>
      <xdr:spPr>
        <a:xfrm>
          <a:off x="4581525" y="12096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4</xdr:row>
      <xdr:rowOff>0</xdr:rowOff>
    </xdr:from>
    <xdr:to>
      <xdr:col>8</xdr:col>
      <xdr:colOff>0</xdr:colOff>
      <xdr:row>4</xdr:row>
      <xdr:rowOff>0</xdr:rowOff>
    </xdr:to>
    <xdr:sp>
      <xdr:nvSpPr>
        <xdr:cNvPr id="19" name="Testo 2"/>
        <xdr:cNvSpPr txBox="1">
          <a:spLocks noChangeArrowheads="1"/>
        </xdr:cNvSpPr>
      </xdr:nvSpPr>
      <xdr:spPr>
        <a:xfrm>
          <a:off x="866775" y="1485900"/>
          <a:ext cx="4476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8</xdr:col>
      <xdr:colOff>0</xdr:colOff>
      <xdr:row>4</xdr:row>
      <xdr:rowOff>0</xdr:rowOff>
    </xdr:from>
    <xdr:to>
      <xdr:col>8</xdr:col>
      <xdr:colOff>0</xdr:colOff>
      <xdr:row>4</xdr:row>
      <xdr:rowOff>0</xdr:rowOff>
    </xdr:to>
    <xdr:sp fLocksText="0">
      <xdr:nvSpPr>
        <xdr:cNvPr id="20" name="Testo 3"/>
        <xdr:cNvSpPr txBox="1">
          <a:spLocks noChangeArrowheads="1"/>
        </xdr:cNvSpPr>
      </xdr:nvSpPr>
      <xdr:spPr>
        <a:xfrm>
          <a:off x="5343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21" name="Testo 4"/>
        <xdr:cNvSpPr txBox="1">
          <a:spLocks noChangeArrowheads="1"/>
        </xdr:cNvSpPr>
      </xdr:nvSpPr>
      <xdr:spPr>
        <a:xfrm>
          <a:off x="5343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22" name="Testo 8"/>
        <xdr:cNvSpPr txBox="1">
          <a:spLocks noChangeArrowheads="1"/>
        </xdr:cNvSpPr>
      </xdr:nvSpPr>
      <xdr:spPr>
        <a:xfrm>
          <a:off x="5343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23" name="Testo 9"/>
        <xdr:cNvSpPr txBox="1">
          <a:spLocks noChangeArrowheads="1"/>
        </xdr:cNvSpPr>
      </xdr:nvSpPr>
      <xdr:spPr>
        <a:xfrm>
          <a:off x="5343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24" name="Testo 10"/>
        <xdr:cNvSpPr txBox="1">
          <a:spLocks noChangeArrowheads="1"/>
        </xdr:cNvSpPr>
      </xdr:nvSpPr>
      <xdr:spPr>
        <a:xfrm>
          <a:off x="0" y="14859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8</xdr:col>
      <xdr:colOff>0</xdr:colOff>
      <xdr:row>3</xdr:row>
      <xdr:rowOff>0</xdr:rowOff>
    </xdr:from>
    <xdr:to>
      <xdr:col>8</xdr:col>
      <xdr:colOff>0</xdr:colOff>
      <xdr:row>3</xdr:row>
      <xdr:rowOff>0</xdr:rowOff>
    </xdr:to>
    <xdr:sp fLocksText="0">
      <xdr:nvSpPr>
        <xdr:cNvPr id="25" name="Testo 5"/>
        <xdr:cNvSpPr txBox="1">
          <a:spLocks noChangeArrowheads="1"/>
        </xdr:cNvSpPr>
      </xdr:nvSpPr>
      <xdr:spPr>
        <a:xfrm>
          <a:off x="5343525" y="12096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3</xdr:row>
      <xdr:rowOff>0</xdr:rowOff>
    </xdr:from>
    <xdr:to>
      <xdr:col>8</xdr:col>
      <xdr:colOff>0</xdr:colOff>
      <xdr:row>3</xdr:row>
      <xdr:rowOff>0</xdr:rowOff>
    </xdr:to>
    <xdr:sp fLocksText="0">
      <xdr:nvSpPr>
        <xdr:cNvPr id="26" name="Testo 6"/>
        <xdr:cNvSpPr txBox="1">
          <a:spLocks noChangeArrowheads="1"/>
        </xdr:cNvSpPr>
      </xdr:nvSpPr>
      <xdr:spPr>
        <a:xfrm>
          <a:off x="5343525" y="12096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4</xdr:row>
      <xdr:rowOff>0</xdr:rowOff>
    </xdr:from>
    <xdr:to>
      <xdr:col>7</xdr:col>
      <xdr:colOff>0</xdr:colOff>
      <xdr:row>4</xdr:row>
      <xdr:rowOff>0</xdr:rowOff>
    </xdr:to>
    <xdr:sp>
      <xdr:nvSpPr>
        <xdr:cNvPr id="27" name="Testo 2"/>
        <xdr:cNvSpPr txBox="1">
          <a:spLocks noChangeArrowheads="1"/>
        </xdr:cNvSpPr>
      </xdr:nvSpPr>
      <xdr:spPr>
        <a:xfrm>
          <a:off x="866775" y="1485900"/>
          <a:ext cx="3714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4</xdr:row>
      <xdr:rowOff>0</xdr:rowOff>
    </xdr:from>
    <xdr:to>
      <xdr:col>7</xdr:col>
      <xdr:colOff>0</xdr:colOff>
      <xdr:row>4</xdr:row>
      <xdr:rowOff>0</xdr:rowOff>
    </xdr:to>
    <xdr:sp fLocksText="0">
      <xdr:nvSpPr>
        <xdr:cNvPr id="28" name="Testo 3"/>
        <xdr:cNvSpPr txBox="1">
          <a:spLocks noChangeArrowheads="1"/>
        </xdr:cNvSpPr>
      </xdr:nvSpPr>
      <xdr:spPr>
        <a:xfrm>
          <a:off x="4581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29" name="Testo 4"/>
        <xdr:cNvSpPr txBox="1">
          <a:spLocks noChangeArrowheads="1"/>
        </xdr:cNvSpPr>
      </xdr:nvSpPr>
      <xdr:spPr>
        <a:xfrm>
          <a:off x="4581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30" name="Testo 8"/>
        <xdr:cNvSpPr txBox="1">
          <a:spLocks noChangeArrowheads="1"/>
        </xdr:cNvSpPr>
      </xdr:nvSpPr>
      <xdr:spPr>
        <a:xfrm>
          <a:off x="4581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31" name="Testo 9"/>
        <xdr:cNvSpPr txBox="1">
          <a:spLocks noChangeArrowheads="1"/>
        </xdr:cNvSpPr>
      </xdr:nvSpPr>
      <xdr:spPr>
        <a:xfrm>
          <a:off x="4581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32" name="Testo 10"/>
        <xdr:cNvSpPr txBox="1">
          <a:spLocks noChangeArrowheads="1"/>
        </xdr:cNvSpPr>
      </xdr:nvSpPr>
      <xdr:spPr>
        <a:xfrm>
          <a:off x="0" y="14859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3</xdr:row>
      <xdr:rowOff>0</xdr:rowOff>
    </xdr:from>
    <xdr:to>
      <xdr:col>7</xdr:col>
      <xdr:colOff>0</xdr:colOff>
      <xdr:row>3</xdr:row>
      <xdr:rowOff>0</xdr:rowOff>
    </xdr:to>
    <xdr:sp fLocksText="0">
      <xdr:nvSpPr>
        <xdr:cNvPr id="33" name="Testo 5"/>
        <xdr:cNvSpPr txBox="1">
          <a:spLocks noChangeArrowheads="1"/>
        </xdr:cNvSpPr>
      </xdr:nvSpPr>
      <xdr:spPr>
        <a:xfrm>
          <a:off x="4581525" y="12096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34" name="Testo 6"/>
        <xdr:cNvSpPr txBox="1">
          <a:spLocks noChangeArrowheads="1"/>
        </xdr:cNvSpPr>
      </xdr:nvSpPr>
      <xdr:spPr>
        <a:xfrm>
          <a:off x="4581525" y="12096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4</xdr:row>
      <xdr:rowOff>0</xdr:rowOff>
    </xdr:from>
    <xdr:to>
      <xdr:col>8</xdr:col>
      <xdr:colOff>0</xdr:colOff>
      <xdr:row>4</xdr:row>
      <xdr:rowOff>0</xdr:rowOff>
    </xdr:to>
    <xdr:sp>
      <xdr:nvSpPr>
        <xdr:cNvPr id="35" name="Testo 2"/>
        <xdr:cNvSpPr txBox="1">
          <a:spLocks noChangeArrowheads="1"/>
        </xdr:cNvSpPr>
      </xdr:nvSpPr>
      <xdr:spPr>
        <a:xfrm>
          <a:off x="866775" y="1485900"/>
          <a:ext cx="4476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8</xdr:col>
      <xdr:colOff>0</xdr:colOff>
      <xdr:row>4</xdr:row>
      <xdr:rowOff>0</xdr:rowOff>
    </xdr:from>
    <xdr:to>
      <xdr:col>8</xdr:col>
      <xdr:colOff>0</xdr:colOff>
      <xdr:row>4</xdr:row>
      <xdr:rowOff>0</xdr:rowOff>
    </xdr:to>
    <xdr:sp fLocksText="0">
      <xdr:nvSpPr>
        <xdr:cNvPr id="36" name="Testo 3"/>
        <xdr:cNvSpPr txBox="1">
          <a:spLocks noChangeArrowheads="1"/>
        </xdr:cNvSpPr>
      </xdr:nvSpPr>
      <xdr:spPr>
        <a:xfrm>
          <a:off x="5343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7" name="Testo 4"/>
        <xdr:cNvSpPr txBox="1">
          <a:spLocks noChangeArrowheads="1"/>
        </xdr:cNvSpPr>
      </xdr:nvSpPr>
      <xdr:spPr>
        <a:xfrm>
          <a:off x="5343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8" name="Testo 8"/>
        <xdr:cNvSpPr txBox="1">
          <a:spLocks noChangeArrowheads="1"/>
        </xdr:cNvSpPr>
      </xdr:nvSpPr>
      <xdr:spPr>
        <a:xfrm>
          <a:off x="5343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9" name="Testo 9"/>
        <xdr:cNvSpPr txBox="1">
          <a:spLocks noChangeArrowheads="1"/>
        </xdr:cNvSpPr>
      </xdr:nvSpPr>
      <xdr:spPr>
        <a:xfrm>
          <a:off x="5343525" y="14859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40" name="Testo 10"/>
        <xdr:cNvSpPr txBox="1">
          <a:spLocks noChangeArrowheads="1"/>
        </xdr:cNvSpPr>
      </xdr:nvSpPr>
      <xdr:spPr>
        <a:xfrm>
          <a:off x="0" y="14859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8</xdr:col>
      <xdr:colOff>0</xdr:colOff>
      <xdr:row>3</xdr:row>
      <xdr:rowOff>0</xdr:rowOff>
    </xdr:from>
    <xdr:to>
      <xdr:col>8</xdr:col>
      <xdr:colOff>0</xdr:colOff>
      <xdr:row>3</xdr:row>
      <xdr:rowOff>0</xdr:rowOff>
    </xdr:to>
    <xdr:sp fLocksText="0">
      <xdr:nvSpPr>
        <xdr:cNvPr id="41" name="Testo 5"/>
        <xdr:cNvSpPr txBox="1">
          <a:spLocks noChangeArrowheads="1"/>
        </xdr:cNvSpPr>
      </xdr:nvSpPr>
      <xdr:spPr>
        <a:xfrm>
          <a:off x="5343525" y="12096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3</xdr:row>
      <xdr:rowOff>0</xdr:rowOff>
    </xdr:from>
    <xdr:to>
      <xdr:col>8</xdr:col>
      <xdr:colOff>0</xdr:colOff>
      <xdr:row>3</xdr:row>
      <xdr:rowOff>0</xdr:rowOff>
    </xdr:to>
    <xdr:sp fLocksText="0">
      <xdr:nvSpPr>
        <xdr:cNvPr id="42" name="Testo 6"/>
        <xdr:cNvSpPr txBox="1">
          <a:spLocks noChangeArrowheads="1"/>
        </xdr:cNvSpPr>
      </xdr:nvSpPr>
      <xdr:spPr>
        <a:xfrm>
          <a:off x="5343525" y="12096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zoomScalePageLayoutView="0" workbookViewId="0" topLeftCell="A1">
      <selection activeCell="J4" sqref="J4"/>
    </sheetView>
  </sheetViews>
  <sheetFormatPr defaultColWidth="8.88671875" defaultRowHeight="15.75"/>
  <cols>
    <col min="1" max="1" width="9.6640625" style="3" customWidth="1"/>
    <col min="2" max="6" width="9.77734375" style="3" customWidth="1"/>
    <col min="7" max="16384" width="8.88671875" style="3" customWidth="1"/>
  </cols>
  <sheetData>
    <row r="1" spans="1:8" s="5" customFormat="1" ht="24.75" customHeight="1">
      <c r="A1" s="15" t="s">
        <v>63</v>
      </c>
      <c r="B1" s="2"/>
      <c r="C1" s="2"/>
      <c r="D1" s="2"/>
      <c r="E1" s="2"/>
      <c r="G1" s="2"/>
      <c r="H1" s="2"/>
    </row>
    <row r="2" spans="1:7" ht="19.5" customHeight="1">
      <c r="A2" s="2"/>
      <c r="B2" s="2"/>
      <c r="C2" s="2"/>
      <c r="D2" s="2"/>
      <c r="F2" s="2"/>
      <c r="G2" s="2"/>
    </row>
    <row r="3" spans="1:6" ht="60.75" customHeight="1">
      <c r="A3" s="16"/>
      <c r="B3" s="17" t="s">
        <v>64</v>
      </c>
      <c r="C3" s="17" t="s">
        <v>65</v>
      </c>
      <c r="D3" s="17" t="s">
        <v>66</v>
      </c>
      <c r="E3" s="17" t="s">
        <v>67</v>
      </c>
      <c r="F3" s="17" t="s">
        <v>25</v>
      </c>
    </row>
    <row r="4" spans="1:6" ht="18.75" customHeight="1">
      <c r="A4" s="32" t="s">
        <v>26</v>
      </c>
      <c r="B4" s="32"/>
      <c r="C4" s="32"/>
      <c r="D4" s="32"/>
      <c r="E4" s="32"/>
      <c r="F4" s="32"/>
    </row>
    <row r="5" spans="1:6" ht="12.75" customHeight="1">
      <c r="A5" s="4" t="s">
        <v>11</v>
      </c>
      <c r="B5" s="25">
        <v>5655</v>
      </c>
      <c r="C5" s="25">
        <v>2248</v>
      </c>
      <c r="D5" s="25">
        <v>13620</v>
      </c>
      <c r="E5" s="25">
        <v>13853</v>
      </c>
      <c r="F5" s="25">
        <v>35377</v>
      </c>
    </row>
    <row r="6" spans="1:6" ht="12.75" customHeight="1">
      <c r="A6" s="31" t="s">
        <v>12</v>
      </c>
      <c r="B6" s="25">
        <v>6299</v>
      </c>
      <c r="C6" s="25">
        <v>2333</v>
      </c>
      <c r="D6" s="25">
        <v>13741</v>
      </c>
      <c r="E6" s="25">
        <v>14718</v>
      </c>
      <c r="F6" s="25">
        <f>SUM(B6:E6)</f>
        <v>37091</v>
      </c>
    </row>
    <row r="7" spans="1:6" ht="12.75" customHeight="1">
      <c r="A7" s="31" t="s">
        <v>13</v>
      </c>
      <c r="B7" s="25">
        <v>6485</v>
      </c>
      <c r="C7" s="25">
        <v>2904</v>
      </c>
      <c r="D7" s="25">
        <v>14520</v>
      </c>
      <c r="E7" s="25">
        <v>16408</v>
      </c>
      <c r="F7" s="25">
        <f>SUM(B7:E7)</f>
        <v>40317</v>
      </c>
    </row>
    <row r="8" spans="1:6" ht="12.75" customHeight="1">
      <c r="A8" s="31" t="s">
        <v>14</v>
      </c>
      <c r="B8" s="25">
        <v>6943</v>
      </c>
      <c r="C8" s="25">
        <v>3151</v>
      </c>
      <c r="D8" s="25">
        <f>F8-(E8+C8+B8)</f>
        <v>16913</v>
      </c>
      <c r="E8" s="25">
        <v>18086</v>
      </c>
      <c r="F8" s="25">
        <v>45093</v>
      </c>
    </row>
    <row r="9" spans="1:6" ht="12.75" customHeight="1">
      <c r="A9" s="31" t="s">
        <v>15</v>
      </c>
      <c r="B9" s="25">
        <v>6936</v>
      </c>
      <c r="C9" s="25">
        <v>3037</v>
      </c>
      <c r="D9" s="25">
        <f>F9-(E9+C9+B9)</f>
        <v>17296</v>
      </c>
      <c r="E9" s="25">
        <v>18523</v>
      </c>
      <c r="F9" s="25">
        <v>45792</v>
      </c>
    </row>
    <row r="10" spans="1:6" ht="21.75" customHeight="1">
      <c r="A10" s="33" t="s">
        <v>27</v>
      </c>
      <c r="B10" s="33"/>
      <c r="C10" s="33"/>
      <c r="D10" s="33"/>
      <c r="E10" s="33"/>
      <c r="F10" s="33"/>
    </row>
    <row r="11" spans="1:14" ht="12.75" customHeight="1">
      <c r="A11" s="30" t="s">
        <v>7</v>
      </c>
      <c r="B11" s="25">
        <v>463</v>
      </c>
      <c r="C11" s="25">
        <v>315</v>
      </c>
      <c r="D11" s="25">
        <f>F11-(E11+C11+B11)</f>
        <v>850</v>
      </c>
      <c r="E11" s="25">
        <v>1173</v>
      </c>
      <c r="F11" s="25">
        <v>2801</v>
      </c>
      <c r="G11" s="25"/>
      <c r="H11" s="28"/>
      <c r="I11" s="25"/>
      <c r="J11" s="25"/>
      <c r="K11" s="25"/>
      <c r="L11" s="25"/>
      <c r="M11" s="28"/>
      <c r="N11" s="28"/>
    </row>
    <row r="12" spans="1:12" ht="12.75" customHeight="1">
      <c r="A12" s="30" t="s">
        <v>0</v>
      </c>
      <c r="B12" s="25">
        <v>352</v>
      </c>
      <c r="C12" s="25">
        <v>89</v>
      </c>
      <c r="D12" s="25">
        <f aca="true" t="shared" si="0" ref="D12:D19">F12-(E12+C12+B12)</f>
        <v>598</v>
      </c>
      <c r="E12" s="25">
        <v>722</v>
      </c>
      <c r="F12" s="25">
        <v>1761</v>
      </c>
      <c r="G12" s="25"/>
      <c r="H12" s="28"/>
      <c r="I12" s="25"/>
      <c r="J12" s="25"/>
      <c r="K12" s="25"/>
      <c r="L12" s="25"/>
    </row>
    <row r="13" spans="1:12" ht="12.75" customHeight="1">
      <c r="A13" s="30" t="s">
        <v>1</v>
      </c>
      <c r="B13" s="25">
        <v>1539</v>
      </c>
      <c r="C13" s="25">
        <v>459</v>
      </c>
      <c r="D13" s="25">
        <f t="shared" si="0"/>
        <v>4532</v>
      </c>
      <c r="E13" s="25">
        <v>4074</v>
      </c>
      <c r="F13" s="25">
        <v>10604</v>
      </c>
      <c r="G13" s="25"/>
      <c r="H13" s="28"/>
      <c r="I13" s="25"/>
      <c r="J13" s="25"/>
      <c r="K13" s="25"/>
      <c r="L13" s="25"/>
    </row>
    <row r="14" spans="1:12" ht="12.75" customHeight="1">
      <c r="A14" s="30" t="s">
        <v>8</v>
      </c>
      <c r="B14" s="25">
        <v>191</v>
      </c>
      <c r="C14" s="25">
        <v>94</v>
      </c>
      <c r="D14" s="25">
        <f t="shared" si="0"/>
        <v>285</v>
      </c>
      <c r="E14" s="25">
        <v>405</v>
      </c>
      <c r="F14" s="25">
        <v>975</v>
      </c>
      <c r="G14" s="25"/>
      <c r="H14" s="28"/>
      <c r="I14" s="25"/>
      <c r="J14" s="25"/>
      <c r="K14" s="25"/>
      <c r="L14" s="25"/>
    </row>
    <row r="15" spans="1:12" ht="12.75" customHeight="1">
      <c r="A15" s="30" t="s">
        <v>2</v>
      </c>
      <c r="B15" s="25">
        <v>998</v>
      </c>
      <c r="C15" s="25">
        <v>315</v>
      </c>
      <c r="D15" s="25">
        <f t="shared" si="0"/>
        <v>2138</v>
      </c>
      <c r="E15" s="25">
        <v>2036</v>
      </c>
      <c r="F15" s="25">
        <v>5487</v>
      </c>
      <c r="G15" s="25"/>
      <c r="H15" s="28"/>
      <c r="I15" s="25"/>
      <c r="J15" s="25"/>
      <c r="K15" s="25"/>
      <c r="L15" s="25"/>
    </row>
    <row r="16" spans="1:12" ht="12.75" customHeight="1">
      <c r="A16" s="30" t="s">
        <v>3</v>
      </c>
      <c r="B16" s="25">
        <v>1497</v>
      </c>
      <c r="C16" s="25">
        <v>1043</v>
      </c>
      <c r="D16" s="25">
        <f t="shared" si="0"/>
        <v>4932</v>
      </c>
      <c r="E16" s="25">
        <v>5437</v>
      </c>
      <c r="F16" s="25">
        <v>12909</v>
      </c>
      <c r="G16" s="25"/>
      <c r="H16" s="28"/>
      <c r="I16" s="25"/>
      <c r="J16" s="25"/>
      <c r="K16" s="25"/>
      <c r="L16" s="25"/>
    </row>
    <row r="17" spans="1:12" ht="12.75" customHeight="1">
      <c r="A17" s="30" t="s">
        <v>4</v>
      </c>
      <c r="B17" s="25">
        <v>599</v>
      </c>
      <c r="C17" s="25">
        <v>158</v>
      </c>
      <c r="D17" s="25">
        <f t="shared" si="0"/>
        <v>1183</v>
      </c>
      <c r="E17" s="25">
        <v>1455</v>
      </c>
      <c r="F17" s="25">
        <v>3395</v>
      </c>
      <c r="G17" s="25"/>
      <c r="H17" s="28"/>
      <c r="I17" s="25"/>
      <c r="J17" s="25"/>
      <c r="K17" s="25"/>
      <c r="L17" s="25"/>
    </row>
    <row r="18" spans="1:12" ht="12.75" customHeight="1">
      <c r="A18" s="30" t="s">
        <v>5</v>
      </c>
      <c r="B18" s="25">
        <v>716</v>
      </c>
      <c r="C18" s="25">
        <v>257</v>
      </c>
      <c r="D18" s="25">
        <f t="shared" si="0"/>
        <v>1551</v>
      </c>
      <c r="E18" s="25">
        <v>1778</v>
      </c>
      <c r="F18" s="25">
        <v>4302</v>
      </c>
      <c r="G18" s="25"/>
      <c r="H18" s="28"/>
      <c r="I18" s="25"/>
      <c r="J18" s="25"/>
      <c r="K18" s="25"/>
      <c r="L18" s="25"/>
    </row>
    <row r="19" spans="1:12" ht="12.75" customHeight="1">
      <c r="A19" s="30" t="s">
        <v>6</v>
      </c>
      <c r="B19" s="25">
        <v>580</v>
      </c>
      <c r="C19" s="25">
        <v>304</v>
      </c>
      <c r="D19" s="25">
        <f t="shared" si="0"/>
        <v>1229</v>
      </c>
      <c r="E19" s="25">
        <v>1445</v>
      </c>
      <c r="F19" s="25">
        <v>3558</v>
      </c>
      <c r="G19" s="25"/>
      <c r="H19" s="28"/>
      <c r="I19" s="25"/>
      <c r="J19" s="25"/>
      <c r="K19" s="25"/>
      <c r="L19" s="25"/>
    </row>
    <row r="20" spans="1:11" s="6" customFormat="1" ht="21.75" customHeight="1">
      <c r="A20" s="34" t="s">
        <v>28</v>
      </c>
      <c r="B20" s="34"/>
      <c r="C20" s="34"/>
      <c r="D20" s="34"/>
      <c r="E20" s="34"/>
      <c r="F20" s="34"/>
      <c r="H20" s="28"/>
      <c r="I20" s="28"/>
      <c r="J20" s="28"/>
      <c r="K20" s="28"/>
    </row>
    <row r="21" spans="1:13" ht="12.75" customHeight="1">
      <c r="A21" s="30" t="s">
        <v>30</v>
      </c>
      <c r="B21" s="25">
        <v>32923</v>
      </c>
      <c r="C21" s="25">
        <v>17421</v>
      </c>
      <c r="D21" s="25">
        <v>71650</v>
      </c>
      <c r="E21" s="25">
        <v>78754</v>
      </c>
      <c r="F21" s="25">
        <v>200748</v>
      </c>
      <c r="M21" s="6"/>
    </row>
    <row r="22" spans="1:13" ht="12.75" customHeight="1">
      <c r="A22" s="30" t="s">
        <v>31</v>
      </c>
      <c r="B22" s="25">
        <f>B23-B21</f>
        <v>128110</v>
      </c>
      <c r="C22" s="25">
        <f>C23-C21</f>
        <v>89383</v>
      </c>
      <c r="D22" s="25">
        <f>D23-D21</f>
        <v>304834</v>
      </c>
      <c r="E22" s="25">
        <f>E23-E21</f>
        <v>444564</v>
      </c>
      <c r="F22" s="25">
        <f>F23-F21</f>
        <v>966891</v>
      </c>
      <c r="M22" s="6"/>
    </row>
    <row r="23" spans="1:13" s="7" customFormat="1" ht="12.75" customHeight="1">
      <c r="A23" s="30" t="s">
        <v>32</v>
      </c>
      <c r="B23" s="25">
        <v>161033</v>
      </c>
      <c r="C23" s="25">
        <v>106804</v>
      </c>
      <c r="D23" s="25">
        <f>F23-(E23+C23+B23)</f>
        <v>376484</v>
      </c>
      <c r="E23" s="25">
        <v>523318</v>
      </c>
      <c r="F23" s="25">
        <v>1167639</v>
      </c>
      <c r="M23" s="6"/>
    </row>
    <row r="24" spans="1:13" s="7" customFormat="1" ht="21.75" customHeight="1">
      <c r="A24" s="8" t="s">
        <v>33</v>
      </c>
      <c r="B24" s="14">
        <f>+B9*100/B23</f>
        <v>4.307191693628014</v>
      </c>
      <c r="C24" s="14">
        <f>+C9*100/C23</f>
        <v>2.843526459683158</v>
      </c>
      <c r="D24" s="14">
        <f>+D9*100/D23</f>
        <v>4.594086335674292</v>
      </c>
      <c r="E24" s="14">
        <f>+E9*100/E23</f>
        <v>3.5395304575802857</v>
      </c>
      <c r="F24" s="14">
        <f>+F9*100/F23</f>
        <v>3.921760064540496</v>
      </c>
      <c r="M24" s="6"/>
    </row>
    <row r="25" spans="1:13" ht="12.75">
      <c r="A25" s="10"/>
      <c r="B25" s="11"/>
      <c r="C25" s="11"/>
      <c r="D25" s="11"/>
      <c r="E25" s="11"/>
      <c r="F25" s="11"/>
      <c r="M25" s="6"/>
    </row>
    <row r="26" spans="1:13" ht="13.5" customHeight="1">
      <c r="A26" s="5" t="s">
        <v>34</v>
      </c>
      <c r="B26" s="5"/>
      <c r="C26" s="5"/>
      <c r="D26" s="5"/>
      <c r="E26" s="5"/>
      <c r="F26" s="5"/>
      <c r="M26" s="6"/>
    </row>
    <row r="27" ht="12.75">
      <c r="M27" s="6"/>
    </row>
    <row r="28" ht="12.75">
      <c r="M28" s="6"/>
    </row>
  </sheetData>
  <sheetProtection/>
  <mergeCells count="3">
    <mergeCell ref="A4:F4"/>
    <mergeCell ref="A10:F10"/>
    <mergeCell ref="A20:F2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A5:A9" numberStoredAsText="1"/>
  </ignoredErrors>
  <drawing r:id="rId1"/>
</worksheet>
</file>

<file path=xl/worksheets/sheet2.xml><?xml version="1.0" encoding="utf-8"?>
<worksheet xmlns="http://schemas.openxmlformats.org/spreadsheetml/2006/main" xmlns:r="http://schemas.openxmlformats.org/officeDocument/2006/relationships">
  <dimension ref="A1:L24"/>
  <sheetViews>
    <sheetView zoomScalePageLayoutView="0" workbookViewId="0" topLeftCell="A2">
      <selection activeCell="I8" sqref="I8"/>
    </sheetView>
  </sheetViews>
  <sheetFormatPr defaultColWidth="8.88671875" defaultRowHeight="15.75"/>
  <cols>
    <col min="1" max="1" width="9.88671875" style="3" customWidth="1"/>
    <col min="2" max="6" width="7.5546875" style="3" customWidth="1"/>
    <col min="7" max="16384" width="8.88671875" style="3" customWidth="1"/>
  </cols>
  <sheetData>
    <row r="1" spans="1:7" ht="24.75" customHeight="1">
      <c r="A1" s="1" t="s">
        <v>57</v>
      </c>
      <c r="B1" s="2"/>
      <c r="C1" s="2"/>
      <c r="D1" s="2"/>
      <c r="E1" s="2"/>
      <c r="F1" s="2"/>
      <c r="G1" s="2"/>
    </row>
    <row r="2" spans="1:7" ht="56.25" customHeight="1">
      <c r="A2" s="16"/>
      <c r="B2" s="17" t="s">
        <v>58</v>
      </c>
      <c r="C2" s="17" t="s">
        <v>59</v>
      </c>
      <c r="D2" s="17" t="s">
        <v>60</v>
      </c>
      <c r="E2" s="17" t="s">
        <v>61</v>
      </c>
      <c r="F2" s="17" t="s">
        <v>62</v>
      </c>
      <c r="G2" s="17" t="s">
        <v>25</v>
      </c>
    </row>
    <row r="3" spans="1:7" ht="21.75" customHeight="1">
      <c r="A3" s="32" t="s">
        <v>26</v>
      </c>
      <c r="B3" s="32"/>
      <c r="C3" s="32"/>
      <c r="D3" s="32"/>
      <c r="E3" s="32"/>
      <c r="F3" s="32"/>
      <c r="G3" s="32"/>
    </row>
    <row r="4" spans="1:7" ht="12.75" customHeight="1">
      <c r="A4" s="4" t="s">
        <v>12</v>
      </c>
      <c r="B4" s="25">
        <v>466</v>
      </c>
      <c r="C4" s="25">
        <v>576</v>
      </c>
      <c r="D4" s="25">
        <v>147</v>
      </c>
      <c r="E4" s="25">
        <v>400</v>
      </c>
      <c r="F4" s="25">
        <v>229</v>
      </c>
      <c r="G4" s="25">
        <f>SUM(B4:F4)</f>
        <v>1818</v>
      </c>
    </row>
    <row r="5" spans="1:7" ht="12.75" customHeight="1">
      <c r="A5" s="4" t="s">
        <v>13</v>
      </c>
      <c r="B5" s="25">
        <v>463</v>
      </c>
      <c r="C5" s="25">
        <v>565</v>
      </c>
      <c r="D5" s="25">
        <v>144</v>
      </c>
      <c r="E5" s="25">
        <v>400</v>
      </c>
      <c r="F5" s="25">
        <v>234</v>
      </c>
      <c r="G5" s="25">
        <f>SUM(B5:F5)</f>
        <v>1806</v>
      </c>
    </row>
    <row r="6" spans="1:7" ht="12.75" customHeight="1">
      <c r="A6" s="4" t="s">
        <v>14</v>
      </c>
      <c r="B6" s="25">
        <v>869</v>
      </c>
      <c r="C6" s="25">
        <v>126</v>
      </c>
      <c r="D6" s="25">
        <v>142</v>
      </c>
      <c r="E6" s="25">
        <v>383</v>
      </c>
      <c r="F6" s="25">
        <v>239</v>
      </c>
      <c r="G6" s="25">
        <f>SUM(B6:F6)</f>
        <v>1759</v>
      </c>
    </row>
    <row r="7" spans="1:7" ht="12.75" customHeight="1">
      <c r="A7" s="4" t="s">
        <v>15</v>
      </c>
      <c r="B7" s="25">
        <v>846</v>
      </c>
      <c r="C7" s="25">
        <v>125</v>
      </c>
      <c r="D7" s="25">
        <v>143</v>
      </c>
      <c r="E7" s="25">
        <v>404</v>
      </c>
      <c r="F7" s="25">
        <v>221</v>
      </c>
      <c r="G7" s="25">
        <f>SUM(B7:F7)</f>
        <v>1739</v>
      </c>
    </row>
    <row r="8" spans="1:7" ht="21.75" customHeight="1">
      <c r="A8" s="33" t="s">
        <v>27</v>
      </c>
      <c r="B8" s="33"/>
      <c r="C8" s="33"/>
      <c r="D8" s="33"/>
      <c r="E8" s="33"/>
      <c r="F8" s="33"/>
      <c r="G8" s="33"/>
    </row>
    <row r="9" spans="1:7" ht="12.75" customHeight="1">
      <c r="A9" s="5" t="s">
        <v>7</v>
      </c>
      <c r="B9" s="25">
        <v>79</v>
      </c>
      <c r="C9" s="25">
        <v>7</v>
      </c>
      <c r="D9" s="25">
        <v>14</v>
      </c>
      <c r="E9" s="25">
        <v>18</v>
      </c>
      <c r="F9" s="25">
        <v>42</v>
      </c>
      <c r="G9" s="25">
        <f>SUM(B9:F9)</f>
        <v>160</v>
      </c>
    </row>
    <row r="10" spans="1:7" ht="12.75" customHeight="1">
      <c r="A10" s="5" t="s">
        <v>0</v>
      </c>
      <c r="B10" s="25">
        <v>49</v>
      </c>
      <c r="C10" s="25">
        <v>6</v>
      </c>
      <c r="D10" s="25">
        <v>1</v>
      </c>
      <c r="E10" s="25">
        <v>9</v>
      </c>
      <c r="F10" s="25">
        <v>32</v>
      </c>
      <c r="G10" s="25">
        <f aca="true" t="shared" si="0" ref="G10:G17">SUM(B10:F10)</f>
        <v>97</v>
      </c>
    </row>
    <row r="11" spans="1:7" ht="12.75" customHeight="1">
      <c r="A11" s="5" t="s">
        <v>1</v>
      </c>
      <c r="B11" s="25">
        <v>156</v>
      </c>
      <c r="C11" s="25">
        <v>49</v>
      </c>
      <c r="D11" s="25">
        <v>20</v>
      </c>
      <c r="E11" s="25">
        <v>105</v>
      </c>
      <c r="F11" s="25">
        <v>26</v>
      </c>
      <c r="G11" s="25">
        <f t="shared" si="0"/>
        <v>356</v>
      </c>
    </row>
    <row r="12" spans="1:7" ht="12.75" customHeight="1">
      <c r="A12" s="5" t="s">
        <v>8</v>
      </c>
      <c r="B12" s="25">
        <v>36</v>
      </c>
      <c r="C12" s="25">
        <v>2</v>
      </c>
      <c r="D12" s="25">
        <v>8</v>
      </c>
      <c r="E12" s="25">
        <v>5</v>
      </c>
      <c r="F12" s="25">
        <v>14</v>
      </c>
      <c r="G12" s="25">
        <f t="shared" si="0"/>
        <v>65</v>
      </c>
    </row>
    <row r="13" spans="1:7" ht="12.75" customHeight="1">
      <c r="A13" s="5" t="s">
        <v>2</v>
      </c>
      <c r="B13" s="25">
        <v>119</v>
      </c>
      <c r="C13" s="25">
        <v>22</v>
      </c>
      <c r="D13" s="25">
        <v>11</v>
      </c>
      <c r="E13" s="25">
        <v>59</v>
      </c>
      <c r="F13" s="25">
        <v>18</v>
      </c>
      <c r="G13" s="25">
        <f t="shared" si="0"/>
        <v>229</v>
      </c>
    </row>
    <row r="14" spans="1:12" ht="12.75" customHeight="1">
      <c r="A14" s="5" t="s">
        <v>3</v>
      </c>
      <c r="B14" s="25">
        <v>200</v>
      </c>
      <c r="C14" s="25">
        <v>22</v>
      </c>
      <c r="D14" s="25">
        <v>54</v>
      </c>
      <c r="E14" s="25">
        <v>86</v>
      </c>
      <c r="F14" s="25">
        <v>55</v>
      </c>
      <c r="G14" s="25">
        <f t="shared" si="0"/>
        <v>417</v>
      </c>
      <c r="H14" s="28"/>
      <c r="I14" s="28"/>
      <c r="J14" s="28"/>
      <c r="K14" s="28"/>
      <c r="L14" s="28"/>
    </row>
    <row r="15" spans="1:12" ht="12.75" customHeight="1">
      <c r="A15" s="5" t="s">
        <v>4</v>
      </c>
      <c r="B15" s="25">
        <v>55</v>
      </c>
      <c r="C15" s="25">
        <v>5</v>
      </c>
      <c r="D15" s="25">
        <v>6</v>
      </c>
      <c r="E15" s="25">
        <v>49</v>
      </c>
      <c r="F15" s="25">
        <v>5</v>
      </c>
      <c r="G15" s="25">
        <f t="shared" si="0"/>
        <v>120</v>
      </c>
      <c r="H15" s="28"/>
      <c r="I15" s="28"/>
      <c r="J15" s="28"/>
      <c r="K15" s="28"/>
      <c r="L15" s="28"/>
    </row>
    <row r="16" spans="1:7" ht="12.75" customHeight="1">
      <c r="A16" s="5" t="s">
        <v>5</v>
      </c>
      <c r="B16" s="25">
        <v>67</v>
      </c>
      <c r="C16" s="25">
        <v>7</v>
      </c>
      <c r="D16" s="25">
        <v>7</v>
      </c>
      <c r="E16" s="25">
        <v>38</v>
      </c>
      <c r="F16" s="25">
        <v>9</v>
      </c>
      <c r="G16" s="25">
        <f t="shared" si="0"/>
        <v>128</v>
      </c>
    </row>
    <row r="17" spans="1:7" ht="12.75" customHeight="1">
      <c r="A17" s="5" t="s">
        <v>6</v>
      </c>
      <c r="B17" s="25">
        <v>85</v>
      </c>
      <c r="C17" s="25">
        <v>6</v>
      </c>
      <c r="D17" s="25">
        <v>22</v>
      </c>
      <c r="E17" s="25">
        <v>35</v>
      </c>
      <c r="F17" s="25">
        <v>20</v>
      </c>
      <c r="G17" s="25">
        <f t="shared" si="0"/>
        <v>168</v>
      </c>
    </row>
    <row r="18" spans="1:7" s="6" customFormat="1" ht="21.75" customHeight="1">
      <c r="A18" s="33" t="s">
        <v>28</v>
      </c>
      <c r="B18" s="33"/>
      <c r="C18" s="33"/>
      <c r="D18" s="33"/>
      <c r="E18" s="33"/>
      <c r="F18" s="33"/>
      <c r="G18" s="33"/>
    </row>
    <row r="19" spans="1:7" ht="12.75" customHeight="1">
      <c r="A19" s="5" t="s">
        <v>30</v>
      </c>
      <c r="B19" s="25">
        <v>2103</v>
      </c>
      <c r="C19" s="25">
        <v>258</v>
      </c>
      <c r="D19" s="25">
        <v>1962</v>
      </c>
      <c r="E19" s="25">
        <v>1972</v>
      </c>
      <c r="F19" s="25">
        <v>791</v>
      </c>
      <c r="G19" s="25">
        <f>SUM(B19:F19)</f>
        <v>7086</v>
      </c>
    </row>
    <row r="20" spans="1:7" ht="12.75" customHeight="1">
      <c r="A20" s="5" t="s">
        <v>31</v>
      </c>
      <c r="B20" s="25">
        <f>B21-B19</f>
        <v>7716</v>
      </c>
      <c r="C20" s="25">
        <f>C21-C19</f>
        <v>3127</v>
      </c>
      <c r="D20" s="25">
        <f>D21-D19</f>
        <v>5372</v>
      </c>
      <c r="E20" s="25">
        <f>E21-E19</f>
        <v>6031</v>
      </c>
      <c r="F20" s="25">
        <f>F21-F19</f>
        <v>4275</v>
      </c>
      <c r="G20" s="25">
        <f>SUM(B20:F20)</f>
        <v>26521</v>
      </c>
    </row>
    <row r="21" spans="1:7" s="7" customFormat="1" ht="12.75" customHeight="1">
      <c r="A21" s="5" t="s">
        <v>32</v>
      </c>
      <c r="B21" s="25">
        <v>9819</v>
      </c>
      <c r="C21" s="25">
        <v>3385</v>
      </c>
      <c r="D21" s="25">
        <v>7334</v>
      </c>
      <c r="E21" s="25">
        <v>8003</v>
      </c>
      <c r="F21" s="25">
        <v>5066</v>
      </c>
      <c r="G21" s="25">
        <f>SUM(B21:F21)</f>
        <v>33607</v>
      </c>
    </row>
    <row r="22" spans="1:7" s="7" customFormat="1" ht="21.75" customHeight="1">
      <c r="A22" s="8" t="s">
        <v>33</v>
      </c>
      <c r="B22" s="14">
        <f aca="true" t="shared" si="1" ref="B22:G22">+B7*100/B21</f>
        <v>8.615948670944087</v>
      </c>
      <c r="C22" s="14">
        <f t="shared" si="1"/>
        <v>3.692762186115214</v>
      </c>
      <c r="D22" s="14">
        <f t="shared" si="1"/>
        <v>1.9498227433869648</v>
      </c>
      <c r="E22" s="14">
        <f t="shared" si="1"/>
        <v>5.048106959890041</v>
      </c>
      <c r="F22" s="14">
        <f t="shared" si="1"/>
        <v>4.3624161073825505</v>
      </c>
      <c r="G22" s="14">
        <f t="shared" si="1"/>
        <v>5.174517213675722</v>
      </c>
    </row>
    <row r="23" spans="1:7" ht="12.75">
      <c r="A23" s="10"/>
      <c r="B23" s="11"/>
      <c r="C23" s="11"/>
      <c r="D23" s="11"/>
      <c r="E23" s="11"/>
      <c r="F23" s="11"/>
      <c r="G23" s="11"/>
    </row>
    <row r="24" spans="1:7" ht="13.5" customHeight="1">
      <c r="A24" s="5" t="s">
        <v>34</v>
      </c>
      <c r="B24" s="5"/>
      <c r="C24" s="5"/>
      <c r="D24" s="5"/>
      <c r="E24" s="5"/>
      <c r="F24" s="5"/>
      <c r="G24" s="5"/>
    </row>
  </sheetData>
  <sheetProtection/>
  <mergeCells count="3">
    <mergeCell ref="A3:G3"/>
    <mergeCell ref="A8:G8"/>
    <mergeCell ref="A18:G18"/>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4:A7" numberStoredAsText="1"/>
  </ignoredErrors>
  <drawing r:id="rId1"/>
</worksheet>
</file>

<file path=xl/worksheets/sheet3.xml><?xml version="1.0" encoding="utf-8"?>
<worksheet xmlns="http://schemas.openxmlformats.org/spreadsheetml/2006/main" xmlns:r="http://schemas.openxmlformats.org/officeDocument/2006/relationships">
  <dimension ref="A1:L24"/>
  <sheetViews>
    <sheetView zoomScalePageLayoutView="0" workbookViewId="0" topLeftCell="A1">
      <selection activeCell="K12" sqref="K12"/>
    </sheetView>
  </sheetViews>
  <sheetFormatPr defaultColWidth="8.88671875" defaultRowHeight="15.75"/>
  <cols>
    <col min="1" max="1" width="9.6640625" style="3" customWidth="1"/>
    <col min="2" max="4" width="7.77734375" style="3" customWidth="1"/>
    <col min="5" max="5" width="9.5546875" style="3" customWidth="1"/>
    <col min="6" max="7" width="7.77734375" style="3" customWidth="1"/>
    <col min="8" max="16384" width="8.88671875" style="3" customWidth="1"/>
  </cols>
  <sheetData>
    <row r="1" spans="1:7" ht="24.75" customHeight="1">
      <c r="A1" s="1" t="s">
        <v>51</v>
      </c>
      <c r="B1" s="2"/>
      <c r="C1" s="2"/>
      <c r="D1" s="2"/>
      <c r="E1" s="2"/>
      <c r="F1" s="2"/>
      <c r="G1" s="2"/>
    </row>
    <row r="2" spans="1:7" ht="68.25" customHeight="1">
      <c r="A2" s="16"/>
      <c r="B2" s="17" t="s">
        <v>52</v>
      </c>
      <c r="C2" s="17" t="s">
        <v>53</v>
      </c>
      <c r="D2" s="17" t="s">
        <v>54</v>
      </c>
      <c r="E2" s="17" t="s">
        <v>55</v>
      </c>
      <c r="F2" s="17" t="s">
        <v>56</v>
      </c>
      <c r="G2" s="17" t="s">
        <v>25</v>
      </c>
    </row>
    <row r="3" spans="1:7" ht="21.75" customHeight="1">
      <c r="A3" s="32" t="s">
        <v>26</v>
      </c>
      <c r="B3" s="32"/>
      <c r="C3" s="32"/>
      <c r="D3" s="32"/>
      <c r="E3" s="32"/>
      <c r="F3" s="32"/>
      <c r="G3" s="32"/>
    </row>
    <row r="4" spans="1:7" ht="12.75" customHeight="1">
      <c r="A4" s="4" t="s">
        <v>12</v>
      </c>
      <c r="B4" s="25">
        <v>1531</v>
      </c>
      <c r="C4" s="25">
        <v>127</v>
      </c>
      <c r="D4" s="25">
        <v>159</v>
      </c>
      <c r="E4" s="25" t="s">
        <v>9</v>
      </c>
      <c r="F4" s="25">
        <v>1</v>
      </c>
      <c r="G4" s="25">
        <f>SUM(B4:F4)</f>
        <v>1818</v>
      </c>
    </row>
    <row r="5" spans="1:7" ht="12.75" customHeight="1">
      <c r="A5" s="4" t="s">
        <v>13</v>
      </c>
      <c r="B5" s="25">
        <v>1515</v>
      </c>
      <c r="C5" s="25">
        <v>128</v>
      </c>
      <c r="D5" s="25">
        <v>162</v>
      </c>
      <c r="E5" s="25" t="s">
        <v>9</v>
      </c>
      <c r="F5" s="25">
        <v>1</v>
      </c>
      <c r="G5" s="25">
        <f>SUM(B5:F5)</f>
        <v>1806</v>
      </c>
    </row>
    <row r="6" spans="1:7" ht="12.75" customHeight="1">
      <c r="A6" s="4" t="s">
        <v>14</v>
      </c>
      <c r="B6" s="25">
        <v>1464</v>
      </c>
      <c r="C6" s="25">
        <v>128</v>
      </c>
      <c r="D6" s="25">
        <v>166</v>
      </c>
      <c r="E6" s="25" t="s">
        <v>9</v>
      </c>
      <c r="F6" s="25">
        <v>1</v>
      </c>
      <c r="G6" s="25">
        <f>SUM(B6:F6)</f>
        <v>1759</v>
      </c>
    </row>
    <row r="7" spans="1:7" ht="12.75" customHeight="1">
      <c r="A7" s="4" t="s">
        <v>15</v>
      </c>
      <c r="B7" s="25">
        <v>1318</v>
      </c>
      <c r="C7" s="25">
        <v>252</v>
      </c>
      <c r="D7" s="25">
        <v>168</v>
      </c>
      <c r="E7" s="25" t="s">
        <v>9</v>
      </c>
      <c r="F7" s="25">
        <v>1</v>
      </c>
      <c r="G7" s="25">
        <f>SUM(B7:F7)</f>
        <v>1739</v>
      </c>
    </row>
    <row r="8" spans="1:7" ht="21.75" customHeight="1">
      <c r="A8" s="33" t="s">
        <v>27</v>
      </c>
      <c r="B8" s="33"/>
      <c r="C8" s="33"/>
      <c r="D8" s="33"/>
      <c r="E8" s="33"/>
      <c r="F8" s="33"/>
      <c r="G8" s="33"/>
    </row>
    <row r="9" spans="1:10" ht="12.75" customHeight="1">
      <c r="A9" s="5" t="s">
        <v>7</v>
      </c>
      <c r="B9" s="25">
        <v>112</v>
      </c>
      <c r="C9" s="25">
        <v>22</v>
      </c>
      <c r="D9" s="25">
        <v>26</v>
      </c>
      <c r="E9" s="25" t="s">
        <v>9</v>
      </c>
      <c r="F9" s="25" t="s">
        <v>9</v>
      </c>
      <c r="G9" s="25">
        <f>SUM(B9:F9)</f>
        <v>160</v>
      </c>
      <c r="H9" s="28"/>
      <c r="I9" s="28"/>
      <c r="J9" s="28"/>
    </row>
    <row r="10" spans="1:10" ht="12.75" customHeight="1">
      <c r="A10" s="5" t="s">
        <v>0</v>
      </c>
      <c r="B10" s="25">
        <v>59</v>
      </c>
      <c r="C10" s="25">
        <v>10</v>
      </c>
      <c r="D10" s="25">
        <v>28</v>
      </c>
      <c r="E10" s="25" t="s">
        <v>9</v>
      </c>
      <c r="F10" s="25" t="s">
        <v>9</v>
      </c>
      <c r="G10" s="25">
        <f aca="true" t="shared" si="0" ref="G10:G17">SUM(B10:F10)</f>
        <v>97</v>
      </c>
      <c r="H10" s="28"/>
      <c r="I10" s="28"/>
      <c r="J10" s="28"/>
    </row>
    <row r="11" spans="1:10" ht="12.75" customHeight="1">
      <c r="A11" s="5" t="s">
        <v>1</v>
      </c>
      <c r="B11" s="25">
        <v>255</v>
      </c>
      <c r="C11" s="25">
        <v>82</v>
      </c>
      <c r="D11" s="25">
        <v>18</v>
      </c>
      <c r="E11" s="25" t="s">
        <v>9</v>
      </c>
      <c r="F11" s="25" t="s">
        <v>9</v>
      </c>
      <c r="G11" s="25">
        <f t="shared" si="0"/>
        <v>355</v>
      </c>
      <c r="H11" s="28"/>
      <c r="I11" s="28"/>
      <c r="J11" s="28"/>
    </row>
    <row r="12" spans="1:10" ht="12.75" customHeight="1">
      <c r="A12" s="5" t="s">
        <v>8</v>
      </c>
      <c r="B12" s="25">
        <v>48</v>
      </c>
      <c r="C12" s="25">
        <v>3</v>
      </c>
      <c r="D12" s="25">
        <v>14</v>
      </c>
      <c r="E12" s="25" t="s">
        <v>9</v>
      </c>
      <c r="F12" s="25" t="s">
        <v>9</v>
      </c>
      <c r="G12" s="25">
        <f t="shared" si="0"/>
        <v>65</v>
      </c>
      <c r="H12" s="28"/>
      <c r="I12" s="28"/>
      <c r="J12" s="28"/>
    </row>
    <row r="13" spans="1:10" ht="12.75" customHeight="1">
      <c r="A13" s="5" t="s">
        <v>2</v>
      </c>
      <c r="B13" s="25">
        <v>185</v>
      </c>
      <c r="C13" s="25">
        <v>33</v>
      </c>
      <c r="D13" s="25">
        <v>11</v>
      </c>
      <c r="E13" s="25" t="s">
        <v>9</v>
      </c>
      <c r="F13" s="25" t="s">
        <v>9</v>
      </c>
      <c r="G13" s="25">
        <f t="shared" si="0"/>
        <v>229</v>
      </c>
      <c r="H13" s="28"/>
      <c r="I13" s="28"/>
      <c r="J13" s="28"/>
    </row>
    <row r="14" spans="1:12" ht="12.75" customHeight="1">
      <c r="A14" s="5" t="s">
        <v>3</v>
      </c>
      <c r="B14" s="25">
        <v>347</v>
      </c>
      <c r="C14" s="25">
        <v>30</v>
      </c>
      <c r="D14" s="25">
        <v>39</v>
      </c>
      <c r="E14" s="25" t="s">
        <v>9</v>
      </c>
      <c r="F14" s="25">
        <v>1</v>
      </c>
      <c r="G14" s="25">
        <f t="shared" si="0"/>
        <v>417</v>
      </c>
      <c r="H14" s="28"/>
      <c r="I14" s="28"/>
      <c r="J14" s="28"/>
      <c r="K14" s="28"/>
      <c r="L14" s="28"/>
    </row>
    <row r="15" spans="1:12" ht="12.75" customHeight="1">
      <c r="A15" s="5" t="s">
        <v>4</v>
      </c>
      <c r="B15" s="25">
        <v>75</v>
      </c>
      <c r="C15" s="25">
        <v>40</v>
      </c>
      <c r="D15" s="25">
        <v>5</v>
      </c>
      <c r="E15" s="25" t="s">
        <v>9</v>
      </c>
      <c r="F15" s="25" t="s">
        <v>9</v>
      </c>
      <c r="G15" s="25">
        <f t="shared" si="0"/>
        <v>120</v>
      </c>
      <c r="H15" s="28"/>
      <c r="I15" s="28"/>
      <c r="J15" s="28"/>
      <c r="K15" s="28"/>
      <c r="L15" s="28"/>
    </row>
    <row r="16" spans="1:10" ht="12.75" customHeight="1">
      <c r="A16" s="5" t="s">
        <v>5</v>
      </c>
      <c r="B16" s="25">
        <v>94</v>
      </c>
      <c r="C16" s="25">
        <v>26</v>
      </c>
      <c r="D16" s="25">
        <v>8</v>
      </c>
      <c r="E16" s="25" t="s">
        <v>9</v>
      </c>
      <c r="F16" s="25" t="s">
        <v>9</v>
      </c>
      <c r="G16" s="25">
        <f t="shared" si="0"/>
        <v>128</v>
      </c>
      <c r="H16" s="28"/>
      <c r="I16" s="28"/>
      <c r="J16" s="28"/>
    </row>
    <row r="17" spans="1:11" ht="12.75" customHeight="1">
      <c r="A17" s="5" t="s">
        <v>6</v>
      </c>
      <c r="B17" s="25">
        <v>143</v>
      </c>
      <c r="C17" s="25">
        <v>6</v>
      </c>
      <c r="D17" s="25">
        <v>19</v>
      </c>
      <c r="E17" s="25" t="s">
        <v>9</v>
      </c>
      <c r="F17" s="25" t="s">
        <v>9</v>
      </c>
      <c r="G17" s="25">
        <f t="shared" si="0"/>
        <v>168</v>
      </c>
      <c r="H17" s="28"/>
      <c r="I17" s="28"/>
      <c r="J17" s="28"/>
      <c r="K17" s="28"/>
    </row>
    <row r="18" spans="1:7" s="6" customFormat="1" ht="21.75" customHeight="1">
      <c r="A18" s="33" t="s">
        <v>29</v>
      </c>
      <c r="B18" s="33"/>
      <c r="C18" s="33"/>
      <c r="D18" s="33"/>
      <c r="E18" s="33"/>
      <c r="F18" s="33"/>
      <c r="G18" s="33"/>
    </row>
    <row r="19" spans="1:7" ht="12.75" customHeight="1">
      <c r="A19" s="5" t="s">
        <v>30</v>
      </c>
      <c r="B19" s="25">
        <v>5565</v>
      </c>
      <c r="C19" s="25">
        <v>850</v>
      </c>
      <c r="D19" s="25">
        <v>655</v>
      </c>
      <c r="E19" s="25" t="s">
        <v>9</v>
      </c>
      <c r="F19" s="25">
        <v>10</v>
      </c>
      <c r="G19" s="25">
        <f>SUM(B19:F19)</f>
        <v>7080</v>
      </c>
    </row>
    <row r="20" spans="1:7" ht="12.75" customHeight="1">
      <c r="A20" s="5" t="s">
        <v>31</v>
      </c>
      <c r="B20" s="25">
        <f>B21-B19</f>
        <v>17985</v>
      </c>
      <c r="C20" s="25">
        <f>C21-C19</f>
        <v>4462</v>
      </c>
      <c r="D20" s="25">
        <f>D21-D19</f>
        <v>3772</v>
      </c>
      <c r="E20" s="25" t="s">
        <v>9</v>
      </c>
      <c r="F20" s="25">
        <f>F21-F19</f>
        <v>308</v>
      </c>
      <c r="G20" s="25">
        <f>SUM(B20:F20)</f>
        <v>26527</v>
      </c>
    </row>
    <row r="21" spans="1:8" s="7" customFormat="1" ht="12.75" customHeight="1">
      <c r="A21" s="5" t="s">
        <v>32</v>
      </c>
      <c r="B21" s="25">
        <v>23550</v>
      </c>
      <c r="C21" s="25">
        <v>5312</v>
      </c>
      <c r="D21" s="25">
        <v>4427</v>
      </c>
      <c r="E21" s="25" t="s">
        <v>9</v>
      </c>
      <c r="F21" s="25">
        <v>318</v>
      </c>
      <c r="G21" s="25">
        <f>SUM(B21:F21)</f>
        <v>33607</v>
      </c>
      <c r="H21" s="3"/>
    </row>
    <row r="22" spans="1:7" s="7" customFormat="1" ht="21.75" customHeight="1">
      <c r="A22" s="8" t="s">
        <v>33</v>
      </c>
      <c r="B22" s="14">
        <f>+B7*100/B21</f>
        <v>5.59660297239915</v>
      </c>
      <c r="C22" s="14">
        <f>+C7*100/C21</f>
        <v>4.743975903614458</v>
      </c>
      <c r="D22" s="14">
        <f>+D7*100/D21</f>
        <v>3.7948949627287103</v>
      </c>
      <c r="E22" s="14" t="s">
        <v>9</v>
      </c>
      <c r="F22" s="14">
        <f>+F7*100/F21</f>
        <v>0.31446540880503143</v>
      </c>
      <c r="G22" s="14">
        <f>+G7*100/G21</f>
        <v>5.174517213675722</v>
      </c>
    </row>
    <row r="23" spans="1:7" ht="12.75">
      <c r="A23" s="10"/>
      <c r="B23" s="11"/>
      <c r="C23" s="11"/>
      <c r="D23" s="11"/>
      <c r="E23" s="11"/>
      <c r="F23" s="11"/>
      <c r="G23" s="11"/>
    </row>
    <row r="24" spans="1:7" ht="13.5" customHeight="1">
      <c r="A24" s="5" t="s">
        <v>34</v>
      </c>
      <c r="B24" s="5"/>
      <c r="C24" s="5"/>
      <c r="D24" s="5"/>
      <c r="E24" s="5"/>
      <c r="F24" s="5"/>
      <c r="G24" s="5"/>
    </row>
  </sheetData>
  <sheetProtection/>
  <mergeCells count="3">
    <mergeCell ref="A3:G3"/>
    <mergeCell ref="A8:G8"/>
    <mergeCell ref="A18:G18"/>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4:A7"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6">
      <selection activeCell="I14" sqref="I14"/>
    </sheetView>
  </sheetViews>
  <sheetFormatPr defaultColWidth="8.88671875" defaultRowHeight="15.75"/>
  <cols>
    <col min="1" max="1" width="9.6640625" style="3" customWidth="1"/>
    <col min="2" max="5" width="11.77734375" style="3" customWidth="1"/>
    <col min="6" max="16384" width="8.88671875" style="3" customWidth="1"/>
  </cols>
  <sheetData>
    <row r="1" spans="1:7" s="5" customFormat="1" ht="24.75" customHeight="1">
      <c r="A1" s="15" t="s">
        <v>69</v>
      </c>
      <c r="B1" s="2"/>
      <c r="C1" s="2"/>
      <c r="D1" s="2"/>
      <c r="E1" s="2"/>
      <c r="F1" s="2"/>
      <c r="G1" s="2"/>
    </row>
    <row r="2" spans="1:7" ht="19.5" customHeight="1">
      <c r="A2" s="18"/>
      <c r="B2" s="2"/>
      <c r="C2" s="2"/>
      <c r="D2" s="2"/>
      <c r="E2" s="2"/>
      <c r="F2" s="2"/>
      <c r="G2" s="2"/>
    </row>
    <row r="3" spans="1:5" ht="42" customHeight="1">
      <c r="A3" s="16"/>
      <c r="B3" s="17" t="s">
        <v>47</v>
      </c>
      <c r="C3" s="17" t="s">
        <v>43</v>
      </c>
      <c r="D3" s="17" t="s">
        <v>44</v>
      </c>
      <c r="E3" s="17" t="s">
        <v>25</v>
      </c>
    </row>
    <row r="4" spans="1:5" ht="21.75" customHeight="1">
      <c r="A4" s="32" t="s">
        <v>26</v>
      </c>
      <c r="B4" s="32"/>
      <c r="C4" s="32"/>
      <c r="D4" s="32"/>
      <c r="E4" s="32"/>
    </row>
    <row r="5" spans="1:5" ht="12.75" customHeight="1">
      <c r="A5" s="4" t="s">
        <v>12</v>
      </c>
      <c r="B5" s="25">
        <v>23856</v>
      </c>
      <c r="C5" s="25">
        <v>11779</v>
      </c>
      <c r="D5" s="25">
        <v>16286</v>
      </c>
      <c r="E5" s="25">
        <f>SUM(B5:D5)</f>
        <v>51921</v>
      </c>
    </row>
    <row r="6" spans="1:5" ht="12.75" customHeight="1">
      <c r="A6" s="4" t="s">
        <v>13</v>
      </c>
      <c r="B6" s="25">
        <v>24757</v>
      </c>
      <c r="C6" s="25">
        <v>13469</v>
      </c>
      <c r="D6" s="25">
        <v>16803</v>
      </c>
      <c r="E6" s="25">
        <f>SUM(B6:D6)</f>
        <v>55029</v>
      </c>
    </row>
    <row r="7" spans="1:5" ht="12.75" customHeight="1">
      <c r="A7" s="4" t="s">
        <v>14</v>
      </c>
      <c r="B7" s="25">
        <v>32961</v>
      </c>
      <c r="C7" s="25">
        <v>8629</v>
      </c>
      <c r="D7" s="25">
        <v>18840</v>
      </c>
      <c r="E7" s="25">
        <f>SUM(B7:D7)</f>
        <v>60430</v>
      </c>
    </row>
    <row r="8" spans="1:5" ht="12.75" customHeight="1">
      <c r="A8" s="4" t="s">
        <v>15</v>
      </c>
      <c r="B8" s="25">
        <v>68979</v>
      </c>
      <c r="C8" s="25">
        <v>8741</v>
      </c>
      <c r="D8" s="25">
        <v>20856</v>
      </c>
      <c r="E8" s="25">
        <f>SUM(B8:D8)</f>
        <v>98576</v>
      </c>
    </row>
    <row r="9" spans="1:5" ht="21.75" customHeight="1">
      <c r="A9" s="33" t="s">
        <v>27</v>
      </c>
      <c r="B9" s="33"/>
      <c r="C9" s="33"/>
      <c r="D9" s="33"/>
      <c r="E9" s="33"/>
    </row>
    <row r="10" spans="1:9" ht="12.75" customHeight="1">
      <c r="A10" s="5" t="s">
        <v>7</v>
      </c>
      <c r="B10" s="25">
        <v>4009</v>
      </c>
      <c r="C10" s="25">
        <v>578</v>
      </c>
      <c r="D10" s="25">
        <v>1295</v>
      </c>
      <c r="E10" s="12">
        <f>SUM(B10:D10)</f>
        <v>5882</v>
      </c>
      <c r="F10" s="28"/>
      <c r="G10" s="28"/>
      <c r="H10" s="28"/>
      <c r="I10" s="28"/>
    </row>
    <row r="11" spans="1:5" ht="12.75" customHeight="1">
      <c r="A11" s="5" t="s">
        <v>0</v>
      </c>
      <c r="B11" s="25">
        <v>2636</v>
      </c>
      <c r="C11" s="25">
        <v>224</v>
      </c>
      <c r="D11" s="25">
        <v>1070</v>
      </c>
      <c r="E11" s="12">
        <f aca="true" t="shared" si="0" ref="E11:E18">SUM(B11:D11)</f>
        <v>3930</v>
      </c>
    </row>
    <row r="12" spans="1:5" ht="12.75" customHeight="1">
      <c r="A12" s="5" t="s">
        <v>1</v>
      </c>
      <c r="B12" s="25">
        <v>15883</v>
      </c>
      <c r="C12" s="25">
        <v>1972</v>
      </c>
      <c r="D12" s="25">
        <v>4904</v>
      </c>
      <c r="E12" s="12">
        <f t="shared" si="0"/>
        <v>22759</v>
      </c>
    </row>
    <row r="13" spans="1:5" ht="12.75" customHeight="1">
      <c r="A13" s="5" t="s">
        <v>8</v>
      </c>
      <c r="B13" s="25">
        <v>1423</v>
      </c>
      <c r="C13" s="25">
        <v>171</v>
      </c>
      <c r="D13" s="25">
        <v>509</v>
      </c>
      <c r="E13" s="12">
        <f t="shared" si="0"/>
        <v>2103</v>
      </c>
    </row>
    <row r="14" spans="1:5" ht="12.75" customHeight="1">
      <c r="A14" s="5" t="s">
        <v>2</v>
      </c>
      <c r="B14" s="25">
        <v>8024</v>
      </c>
      <c r="C14" s="25">
        <v>1020</v>
      </c>
      <c r="D14" s="25">
        <v>2077</v>
      </c>
      <c r="E14" s="12">
        <f t="shared" si="0"/>
        <v>11121</v>
      </c>
    </row>
    <row r="15" spans="1:5" ht="12.75" customHeight="1">
      <c r="A15" s="5" t="s">
        <v>3</v>
      </c>
      <c r="B15" s="25">
        <v>20241</v>
      </c>
      <c r="C15" s="25">
        <v>2687</v>
      </c>
      <c r="D15" s="25">
        <v>4635</v>
      </c>
      <c r="E15" s="12">
        <f t="shared" si="0"/>
        <v>27563</v>
      </c>
    </row>
    <row r="16" spans="1:5" ht="12.75" customHeight="1">
      <c r="A16" s="5" t="s">
        <v>4</v>
      </c>
      <c r="B16" s="25">
        <v>5266</v>
      </c>
      <c r="C16" s="25">
        <v>424</v>
      </c>
      <c r="D16" s="25">
        <v>2644</v>
      </c>
      <c r="E16" s="12">
        <f t="shared" si="0"/>
        <v>8334</v>
      </c>
    </row>
    <row r="17" spans="1:5" ht="12.75" customHeight="1">
      <c r="A17" s="5" t="s">
        <v>5</v>
      </c>
      <c r="B17" s="25">
        <v>6136</v>
      </c>
      <c r="C17" s="25">
        <v>844</v>
      </c>
      <c r="D17" s="25">
        <v>1887</v>
      </c>
      <c r="E17" s="12">
        <f t="shared" si="0"/>
        <v>8867</v>
      </c>
    </row>
    <row r="18" spans="1:5" ht="12.75" customHeight="1">
      <c r="A18" s="5" t="s">
        <v>6</v>
      </c>
      <c r="B18" s="25">
        <v>5361</v>
      </c>
      <c r="C18" s="25">
        <v>820</v>
      </c>
      <c r="D18" s="25">
        <v>1833</v>
      </c>
      <c r="E18" s="12">
        <f t="shared" si="0"/>
        <v>8014</v>
      </c>
    </row>
    <row r="19" spans="1:5" s="6" customFormat="1" ht="21.75" customHeight="1">
      <c r="A19" s="33" t="s">
        <v>28</v>
      </c>
      <c r="B19" s="33"/>
      <c r="C19" s="33"/>
      <c r="D19" s="33"/>
      <c r="E19" s="33"/>
    </row>
    <row r="20" spans="1:5" ht="12.75" customHeight="1">
      <c r="A20" s="5" t="s">
        <v>30</v>
      </c>
      <c r="B20" s="25">
        <v>300054</v>
      </c>
      <c r="C20" s="25">
        <v>73628</v>
      </c>
      <c r="D20" s="25">
        <v>95424</v>
      </c>
      <c r="E20" s="25">
        <f>SUM(B20:D20)</f>
        <v>469106</v>
      </c>
    </row>
    <row r="21" spans="1:5" ht="12.75" customHeight="1">
      <c r="A21" s="5" t="s">
        <v>31</v>
      </c>
      <c r="B21" s="25">
        <f>B22-B20</f>
        <v>1796874</v>
      </c>
      <c r="C21" s="25">
        <f>C22-C20</f>
        <v>318827</v>
      </c>
      <c r="D21" s="25">
        <f>D22-D20</f>
        <v>457913</v>
      </c>
      <c r="E21" s="25">
        <f>E22-E20</f>
        <v>2573614</v>
      </c>
    </row>
    <row r="22" spans="1:5" s="7" customFormat="1" ht="12.75" customHeight="1">
      <c r="A22" s="5" t="s">
        <v>32</v>
      </c>
      <c r="B22" s="25">
        <v>2096928</v>
      </c>
      <c r="C22" s="25">
        <v>392455</v>
      </c>
      <c r="D22" s="25">
        <v>553337</v>
      </c>
      <c r="E22" s="25">
        <f>SUM(B22:D22)</f>
        <v>3042720</v>
      </c>
    </row>
    <row r="23" spans="1:5" s="7" customFormat="1" ht="21.75" customHeight="1">
      <c r="A23" s="8" t="s">
        <v>33</v>
      </c>
      <c r="B23" s="14">
        <f>+B8*100/B22</f>
        <v>3.2895263928947487</v>
      </c>
      <c r="C23" s="14">
        <f>+C8*100/C22</f>
        <v>2.2272617242741206</v>
      </c>
      <c r="D23" s="14">
        <f>+D8*100/D22</f>
        <v>3.7691316503324375</v>
      </c>
      <c r="E23" s="14">
        <f>+E8*100/E22</f>
        <v>3.2397328705894726</v>
      </c>
    </row>
    <row r="24" spans="1:5" ht="12.75">
      <c r="A24" s="10"/>
      <c r="B24" s="11"/>
      <c r="C24" s="11"/>
      <c r="D24" s="11"/>
      <c r="E24" s="11"/>
    </row>
    <row r="25" spans="1:5" ht="13.5" customHeight="1">
      <c r="A25" s="5" t="s">
        <v>34</v>
      </c>
      <c r="B25" s="5"/>
      <c r="C25" s="5"/>
      <c r="D25" s="5"/>
      <c r="E25" s="5"/>
    </row>
    <row r="27" spans="1:5" ht="12.75">
      <c r="A27" s="35" t="s">
        <v>48</v>
      </c>
      <c r="B27" s="35"/>
      <c r="C27" s="35"/>
      <c r="D27" s="35"/>
      <c r="E27" s="35"/>
    </row>
    <row r="28" spans="1:5" ht="12.75">
      <c r="A28" s="35"/>
      <c r="B28" s="35"/>
      <c r="C28" s="35"/>
      <c r="D28" s="35"/>
      <c r="E28" s="35"/>
    </row>
    <row r="29" spans="1:5" ht="12.75">
      <c r="A29" s="35"/>
      <c r="B29" s="35"/>
      <c r="C29" s="35"/>
      <c r="D29" s="35"/>
      <c r="E29" s="35"/>
    </row>
    <row r="30" spans="1:5" ht="12.75">
      <c r="A30" s="35"/>
      <c r="B30" s="35"/>
      <c r="C30" s="35"/>
      <c r="D30" s="35"/>
      <c r="E30" s="35"/>
    </row>
    <row r="31" spans="1:5" ht="12.75">
      <c r="A31" s="35"/>
      <c r="B31" s="35"/>
      <c r="C31" s="35"/>
      <c r="D31" s="35"/>
      <c r="E31" s="35"/>
    </row>
    <row r="32" spans="1:5" ht="12.75">
      <c r="A32" s="35"/>
      <c r="B32" s="35"/>
      <c r="C32" s="35"/>
      <c r="D32" s="35"/>
      <c r="E32" s="35"/>
    </row>
    <row r="34" spans="1:5" ht="12.75">
      <c r="A34" s="35" t="s">
        <v>49</v>
      </c>
      <c r="B34" s="35"/>
      <c r="C34" s="35"/>
      <c r="D34" s="35"/>
      <c r="E34" s="35"/>
    </row>
    <row r="35" spans="1:5" ht="12.75">
      <c r="A35" s="35"/>
      <c r="B35" s="35"/>
      <c r="C35" s="35"/>
      <c r="D35" s="35"/>
      <c r="E35" s="35"/>
    </row>
  </sheetData>
  <sheetProtection/>
  <mergeCells count="5">
    <mergeCell ref="A4:E4"/>
    <mergeCell ref="A9:E9"/>
    <mergeCell ref="A19:E19"/>
    <mergeCell ref="A27:E32"/>
    <mergeCell ref="A34:E35"/>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A5:A8" numberStoredAsText="1"/>
    <ignoredError sqref="E21" 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H11" sqref="H11"/>
    </sheetView>
  </sheetViews>
  <sheetFormatPr defaultColWidth="8.88671875" defaultRowHeight="15.75"/>
  <cols>
    <col min="1" max="1" width="9.77734375" style="3" customWidth="1"/>
    <col min="2" max="4" width="11.77734375" style="3" customWidth="1"/>
    <col min="5" max="5" width="9.99609375" style="3" customWidth="1"/>
    <col min="6" max="16384" width="8.88671875" style="3" customWidth="1"/>
  </cols>
  <sheetData>
    <row r="1" spans="1:7" s="5" customFormat="1" ht="24.75" customHeight="1">
      <c r="A1" s="15" t="s">
        <v>68</v>
      </c>
      <c r="B1" s="2"/>
      <c r="C1" s="2"/>
      <c r="D1" s="2"/>
      <c r="E1" s="2"/>
      <c r="F1" s="2"/>
      <c r="G1" s="2"/>
    </row>
    <row r="2" spans="1:7" ht="19.5" customHeight="1">
      <c r="A2" s="18"/>
      <c r="B2" s="2"/>
      <c r="C2" s="2"/>
      <c r="D2" s="2"/>
      <c r="E2" s="2"/>
      <c r="F2" s="2"/>
      <c r="G2" s="2"/>
    </row>
    <row r="3" spans="1:5" ht="42" customHeight="1">
      <c r="A3" s="16"/>
      <c r="B3" s="17" t="s">
        <v>45</v>
      </c>
      <c r="C3" s="17" t="s">
        <v>43</v>
      </c>
      <c r="D3" s="17" t="s">
        <v>44</v>
      </c>
      <c r="E3" s="17" t="s">
        <v>25</v>
      </c>
    </row>
    <row r="4" spans="1:5" ht="21.75" customHeight="1">
      <c r="A4" s="32" t="s">
        <v>26</v>
      </c>
      <c r="B4" s="32"/>
      <c r="C4" s="32"/>
      <c r="D4" s="32"/>
      <c r="E4" s="32"/>
    </row>
    <row r="5" spans="1:11" ht="12.75" customHeight="1">
      <c r="A5" s="4" t="s">
        <v>12</v>
      </c>
      <c r="B5" s="27">
        <v>20513</v>
      </c>
      <c r="C5" s="27">
        <v>2579</v>
      </c>
      <c r="D5" s="27">
        <v>12039</v>
      </c>
      <c r="E5" s="27">
        <f>SUM(B5:D5)</f>
        <v>35131</v>
      </c>
      <c r="J5" s="28"/>
      <c r="K5" s="28"/>
    </row>
    <row r="6" spans="1:11" ht="12.75" customHeight="1">
      <c r="A6" s="4" t="s">
        <v>13</v>
      </c>
      <c r="B6" s="27">
        <v>20672</v>
      </c>
      <c r="C6" s="27">
        <v>2810</v>
      </c>
      <c r="D6" s="27">
        <v>13512</v>
      </c>
      <c r="E6" s="27">
        <f>SUM(B6:D6)</f>
        <v>36994</v>
      </c>
      <c r="J6" s="28"/>
      <c r="K6" s="28"/>
    </row>
    <row r="7" spans="1:11" ht="12.75" customHeight="1">
      <c r="A7" s="4" t="s">
        <v>14</v>
      </c>
      <c r="B7" s="27">
        <v>20601</v>
      </c>
      <c r="C7" s="27">
        <v>2557</v>
      </c>
      <c r="D7" s="27">
        <v>13145</v>
      </c>
      <c r="E7" s="27">
        <f>SUM(B7:D7)</f>
        <v>36303</v>
      </c>
      <c r="J7" s="28"/>
      <c r="K7" s="28"/>
    </row>
    <row r="8" spans="1:11" ht="12.75" customHeight="1">
      <c r="A8" s="4" t="s">
        <v>15</v>
      </c>
      <c r="B8" s="27">
        <v>53246</v>
      </c>
      <c r="C8" s="27">
        <v>2486</v>
      </c>
      <c r="D8" s="27">
        <v>13184</v>
      </c>
      <c r="E8" s="27">
        <f>SUM(B8:D8)</f>
        <v>68916</v>
      </c>
      <c r="J8" s="28"/>
      <c r="K8" s="28"/>
    </row>
    <row r="9" spans="1:5" ht="21.75" customHeight="1">
      <c r="A9" s="33" t="s">
        <v>46</v>
      </c>
      <c r="B9" s="33"/>
      <c r="C9" s="33"/>
      <c r="D9" s="33"/>
      <c r="E9" s="33"/>
    </row>
    <row r="10" spans="1:9" ht="12.75" customHeight="1">
      <c r="A10" s="5" t="s">
        <v>7</v>
      </c>
      <c r="B10" s="27">
        <v>4515</v>
      </c>
      <c r="C10" s="27">
        <v>241</v>
      </c>
      <c r="D10" s="27">
        <v>1017</v>
      </c>
      <c r="E10" s="26">
        <f>SUM(B10:D10)</f>
        <v>5773</v>
      </c>
      <c r="F10" s="28"/>
      <c r="G10" s="28"/>
      <c r="H10" s="28"/>
      <c r="I10" s="28"/>
    </row>
    <row r="11" spans="1:5" ht="12.75" customHeight="1">
      <c r="A11" s="5" t="s">
        <v>0</v>
      </c>
      <c r="B11" s="27">
        <v>2741</v>
      </c>
      <c r="C11" s="27">
        <v>56</v>
      </c>
      <c r="D11" s="27">
        <v>1018</v>
      </c>
      <c r="E11" s="26">
        <f aca="true" t="shared" si="0" ref="E11:E18">SUM(B11:D11)</f>
        <v>3815</v>
      </c>
    </row>
    <row r="12" spans="1:5" ht="12.75" customHeight="1">
      <c r="A12" s="5" t="s">
        <v>1</v>
      </c>
      <c r="B12" s="27">
        <v>11294</v>
      </c>
      <c r="C12" s="27">
        <v>489</v>
      </c>
      <c r="D12" s="27">
        <f>2551+392</f>
        <v>2943</v>
      </c>
      <c r="E12" s="26">
        <f t="shared" si="0"/>
        <v>14726</v>
      </c>
    </row>
    <row r="13" spans="1:5" ht="12.75" customHeight="1">
      <c r="A13" s="5" t="s">
        <v>8</v>
      </c>
      <c r="B13" s="27">
        <v>1761</v>
      </c>
      <c r="C13" s="27">
        <v>90</v>
      </c>
      <c r="D13" s="27">
        <f>130+218</f>
        <v>348</v>
      </c>
      <c r="E13" s="26">
        <f t="shared" si="0"/>
        <v>2199</v>
      </c>
    </row>
    <row r="14" spans="1:5" ht="12.75" customHeight="1">
      <c r="A14" s="5" t="s">
        <v>2</v>
      </c>
      <c r="B14" s="27">
        <v>7864</v>
      </c>
      <c r="C14" s="27">
        <v>234</v>
      </c>
      <c r="D14" s="27">
        <f>923+182</f>
        <v>1105</v>
      </c>
      <c r="E14" s="26">
        <f t="shared" si="0"/>
        <v>9203</v>
      </c>
    </row>
    <row r="15" spans="1:5" ht="12.75" customHeight="1">
      <c r="A15" s="5" t="s">
        <v>3</v>
      </c>
      <c r="B15" s="27">
        <v>14242</v>
      </c>
      <c r="C15" s="27">
        <v>765</v>
      </c>
      <c r="D15" s="27">
        <f>2300+675</f>
        <v>2975</v>
      </c>
      <c r="E15" s="26">
        <f t="shared" si="0"/>
        <v>17982</v>
      </c>
    </row>
    <row r="16" spans="1:5" ht="12.75" customHeight="1">
      <c r="A16" s="5" t="s">
        <v>4</v>
      </c>
      <c r="B16" s="27">
        <v>3182</v>
      </c>
      <c r="C16" s="27">
        <v>72</v>
      </c>
      <c r="D16" s="27">
        <f>1572+55</f>
        <v>1627</v>
      </c>
      <c r="E16" s="26">
        <f t="shared" si="0"/>
        <v>4881</v>
      </c>
    </row>
    <row r="17" spans="1:5" ht="12.75" customHeight="1">
      <c r="A17" s="5" t="s">
        <v>5</v>
      </c>
      <c r="B17" s="27">
        <v>3831</v>
      </c>
      <c r="C17" s="27">
        <v>166</v>
      </c>
      <c r="D17" s="27">
        <f>958+177</f>
        <v>1135</v>
      </c>
      <c r="E17" s="26">
        <f t="shared" si="0"/>
        <v>5132</v>
      </c>
    </row>
    <row r="18" spans="1:5" ht="12.75" customHeight="1">
      <c r="A18" s="5" t="s">
        <v>6</v>
      </c>
      <c r="B18" s="27">
        <v>3817</v>
      </c>
      <c r="C18" s="27">
        <v>371</v>
      </c>
      <c r="D18" s="27">
        <f>519+496</f>
        <v>1015</v>
      </c>
      <c r="E18" s="26">
        <f t="shared" si="0"/>
        <v>5203</v>
      </c>
    </row>
    <row r="19" spans="1:5" s="6" customFormat="1" ht="21.75" customHeight="1">
      <c r="A19" s="33" t="s">
        <v>28</v>
      </c>
      <c r="B19" s="33"/>
      <c r="C19" s="33"/>
      <c r="D19" s="33"/>
      <c r="E19" s="33"/>
    </row>
    <row r="20" spans="1:5" ht="12.75" customHeight="1">
      <c r="A20" s="5" t="s">
        <v>30</v>
      </c>
      <c r="B20" s="27">
        <v>258742</v>
      </c>
      <c r="C20" s="27">
        <f>35850+10055</f>
        <v>45905</v>
      </c>
      <c r="D20" s="27">
        <f>32969+13538+11442+4020</f>
        <v>61969</v>
      </c>
      <c r="E20" s="27">
        <f>SUM(B20:D20)</f>
        <v>366616</v>
      </c>
    </row>
    <row r="21" spans="1:5" ht="12.75" customHeight="1">
      <c r="A21" s="5" t="s">
        <v>31</v>
      </c>
      <c r="B21" s="27">
        <f>B22-B20</f>
        <v>942083</v>
      </c>
      <c r="C21" s="27">
        <f>C22-C20</f>
        <v>157999</v>
      </c>
      <c r="D21" s="27">
        <f>D22-D20</f>
        <v>261848</v>
      </c>
      <c r="E21" s="27">
        <f>E22-E20</f>
        <v>1361930</v>
      </c>
    </row>
    <row r="22" spans="1:5" s="7" customFormat="1" ht="12.75" customHeight="1">
      <c r="A22" s="5" t="s">
        <v>32</v>
      </c>
      <c r="B22" s="27">
        <v>1200825</v>
      </c>
      <c r="C22" s="27">
        <v>203904</v>
      </c>
      <c r="D22" s="27">
        <f>222201+101616</f>
        <v>323817</v>
      </c>
      <c r="E22" s="27">
        <f>SUM(B22:D22)</f>
        <v>1728546</v>
      </c>
    </row>
    <row r="23" spans="1:5" s="7" customFormat="1" ht="21.75" customHeight="1">
      <c r="A23" s="8" t="s">
        <v>33</v>
      </c>
      <c r="B23" s="14">
        <f>+B8*100/B22</f>
        <v>4.434118210397019</v>
      </c>
      <c r="C23" s="14">
        <f>+C8*100/C22</f>
        <v>1.2192011927181419</v>
      </c>
      <c r="D23" s="14">
        <f>+D8*100/D22</f>
        <v>4.071435409505987</v>
      </c>
      <c r="E23" s="14">
        <f>+E8*100/E22</f>
        <v>3.9869346838325392</v>
      </c>
    </row>
    <row r="24" spans="1:5" ht="12.75">
      <c r="A24" s="10"/>
      <c r="B24" s="11"/>
      <c r="C24" s="11"/>
      <c r="D24" s="11"/>
      <c r="E24" s="11"/>
    </row>
    <row r="25" spans="1:5" ht="13.5" customHeight="1">
      <c r="A25" s="5" t="s">
        <v>34</v>
      </c>
      <c r="B25" s="5"/>
      <c r="C25" s="5"/>
      <c r="D25" s="5"/>
      <c r="E25" s="5"/>
    </row>
    <row r="26" spans="1:5" ht="12.75">
      <c r="A26" s="35" t="s">
        <v>50</v>
      </c>
      <c r="B26" s="35"/>
      <c r="C26" s="35"/>
      <c r="D26" s="35"/>
      <c r="E26" s="35"/>
    </row>
    <row r="27" spans="1:5" ht="12.75">
      <c r="A27" s="35"/>
      <c r="B27" s="35"/>
      <c r="C27" s="35"/>
      <c r="D27" s="35"/>
      <c r="E27" s="35"/>
    </row>
  </sheetData>
  <sheetProtection/>
  <mergeCells count="4">
    <mergeCell ref="A4:E4"/>
    <mergeCell ref="A9:E9"/>
    <mergeCell ref="A19:E19"/>
    <mergeCell ref="A26:E27"/>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A5:A8" numberStoredAsText="1"/>
    <ignoredError sqref="E21" formula="1"/>
  </ignoredErrors>
  <drawing r:id="rId1"/>
</worksheet>
</file>

<file path=xl/worksheets/sheet6.xml><?xml version="1.0" encoding="utf-8"?>
<worksheet xmlns="http://schemas.openxmlformats.org/spreadsheetml/2006/main" xmlns:r="http://schemas.openxmlformats.org/officeDocument/2006/relationships">
  <dimension ref="A1:Q25"/>
  <sheetViews>
    <sheetView zoomScalePageLayoutView="0" workbookViewId="0" topLeftCell="A1">
      <selection activeCell="K5" sqref="K5"/>
    </sheetView>
  </sheetViews>
  <sheetFormatPr defaultColWidth="8.88671875" defaultRowHeight="15.75"/>
  <cols>
    <col min="1" max="1" width="10.4453125" style="3" customWidth="1"/>
    <col min="2" max="2" width="7.5546875" style="3" customWidth="1"/>
    <col min="3" max="3" width="8.6640625" style="3" customWidth="1"/>
    <col min="4" max="6" width="7.5546875" style="3" customWidth="1"/>
    <col min="7" max="16384" width="8.88671875" style="3" customWidth="1"/>
  </cols>
  <sheetData>
    <row r="1" spans="1:17" s="5" customFormat="1" ht="24.75" customHeight="1">
      <c r="A1" s="15" t="s">
        <v>42</v>
      </c>
      <c r="B1" s="2"/>
      <c r="C1" s="2"/>
      <c r="D1" s="2"/>
      <c r="E1" s="2"/>
      <c r="F1" s="2"/>
      <c r="G1" s="2"/>
      <c r="I1" s="3"/>
      <c r="J1" s="3"/>
      <c r="K1" s="3"/>
      <c r="L1" s="3"/>
      <c r="M1" s="3"/>
      <c r="N1" s="3"/>
      <c r="O1" s="3"/>
      <c r="P1" s="3"/>
      <c r="Q1" s="3"/>
    </row>
    <row r="2" spans="1:5" ht="19.5" customHeight="1">
      <c r="A2" s="2"/>
      <c r="B2" s="2"/>
      <c r="C2" s="2"/>
      <c r="D2" s="2"/>
      <c r="E2" s="2"/>
    </row>
    <row r="3" spans="1:7" ht="54" customHeight="1">
      <c r="A3" s="16"/>
      <c r="B3" s="17" t="s">
        <v>37</v>
      </c>
      <c r="C3" s="17" t="s">
        <v>38</v>
      </c>
      <c r="D3" s="17" t="s">
        <v>39</v>
      </c>
      <c r="E3" s="17" t="s">
        <v>40</v>
      </c>
      <c r="F3" s="17" t="s">
        <v>41</v>
      </c>
      <c r="G3" s="17" t="s">
        <v>25</v>
      </c>
    </row>
    <row r="4" spans="1:7" ht="21.75" customHeight="1">
      <c r="A4" s="32" t="s">
        <v>26</v>
      </c>
      <c r="B4" s="32"/>
      <c r="C4" s="32"/>
      <c r="D4" s="32"/>
      <c r="E4" s="32"/>
      <c r="F4" s="32"/>
      <c r="G4" s="32"/>
    </row>
    <row r="5" spans="1:7" ht="12.75" customHeight="1">
      <c r="A5" s="4" t="s">
        <v>12</v>
      </c>
      <c r="B5" s="13">
        <v>1996</v>
      </c>
      <c r="C5" s="12">
        <v>274</v>
      </c>
      <c r="D5" s="12">
        <v>17607</v>
      </c>
      <c r="E5" s="12">
        <v>4395</v>
      </c>
      <c r="F5" s="12">
        <v>14253</v>
      </c>
      <c r="G5" s="12">
        <f>SUM(B5:F5)</f>
        <v>38525</v>
      </c>
    </row>
    <row r="6" spans="1:7" ht="12.75" customHeight="1">
      <c r="A6" s="4" t="s">
        <v>13</v>
      </c>
      <c r="B6" s="13">
        <v>2164</v>
      </c>
      <c r="C6" s="12">
        <v>314</v>
      </c>
      <c r="D6" s="12">
        <v>18001</v>
      </c>
      <c r="E6" s="12">
        <v>4868</v>
      </c>
      <c r="F6" s="12">
        <v>14475</v>
      </c>
      <c r="G6" s="12">
        <f>SUM(B6:F6)</f>
        <v>39822</v>
      </c>
    </row>
    <row r="7" spans="1:7" ht="12.75" customHeight="1">
      <c r="A7" s="4" t="s">
        <v>14</v>
      </c>
      <c r="B7" s="13">
        <v>2076</v>
      </c>
      <c r="C7" s="12">
        <v>330</v>
      </c>
      <c r="D7" s="12">
        <v>19154</v>
      </c>
      <c r="E7" s="12">
        <v>5268</v>
      </c>
      <c r="F7" s="12">
        <v>20201</v>
      </c>
      <c r="G7" s="12">
        <f>SUM(B7:F7)</f>
        <v>47029</v>
      </c>
    </row>
    <row r="8" spans="1:7" ht="12.75" customHeight="1">
      <c r="A8" s="4" t="s">
        <v>15</v>
      </c>
      <c r="B8" s="13">
        <v>2086</v>
      </c>
      <c r="C8" s="12" t="s">
        <v>35</v>
      </c>
      <c r="D8" s="12">
        <v>19320</v>
      </c>
      <c r="E8" s="12">
        <v>5376</v>
      </c>
      <c r="F8" s="12">
        <v>17780</v>
      </c>
      <c r="G8" s="12">
        <f>SUM(B8:F8)</f>
        <v>44562</v>
      </c>
    </row>
    <row r="9" spans="1:7" ht="21.75" customHeight="1">
      <c r="A9" s="33" t="s">
        <v>27</v>
      </c>
      <c r="B9" s="33"/>
      <c r="C9" s="33"/>
      <c r="D9" s="33"/>
      <c r="E9" s="33"/>
      <c r="F9" s="33"/>
      <c r="G9" s="33"/>
    </row>
    <row r="10" spans="1:7" ht="12.75" customHeight="1">
      <c r="A10" s="5" t="s">
        <v>7</v>
      </c>
      <c r="B10" s="12">
        <v>90</v>
      </c>
      <c r="C10" s="12" t="s">
        <v>35</v>
      </c>
      <c r="D10" s="12">
        <v>1197</v>
      </c>
      <c r="E10" s="12">
        <v>418</v>
      </c>
      <c r="F10" s="12">
        <v>1123</v>
      </c>
      <c r="G10" s="12">
        <f>SUM(B10:F10)</f>
        <v>2828</v>
      </c>
    </row>
    <row r="11" spans="1:7" ht="12.75" customHeight="1">
      <c r="A11" s="5" t="s">
        <v>0</v>
      </c>
      <c r="B11" s="12">
        <v>33</v>
      </c>
      <c r="C11" s="12" t="s">
        <v>35</v>
      </c>
      <c r="D11" s="12">
        <v>805</v>
      </c>
      <c r="E11" s="12">
        <v>275</v>
      </c>
      <c r="F11" s="12">
        <v>801</v>
      </c>
      <c r="G11" s="12">
        <f aca="true" t="shared" si="0" ref="G11:G18">SUM(B11:F11)</f>
        <v>1914</v>
      </c>
    </row>
    <row r="12" spans="1:7" ht="12.75" customHeight="1">
      <c r="A12" s="5" t="s">
        <v>1</v>
      </c>
      <c r="B12" s="12">
        <v>616</v>
      </c>
      <c r="C12" s="12" t="s">
        <v>35</v>
      </c>
      <c r="D12" s="12">
        <v>5608</v>
      </c>
      <c r="E12" s="12">
        <v>1088</v>
      </c>
      <c r="F12" s="12">
        <v>4448</v>
      </c>
      <c r="G12" s="12">
        <f t="shared" si="0"/>
        <v>11760</v>
      </c>
    </row>
    <row r="13" spans="1:7" ht="12.75" customHeight="1">
      <c r="A13" s="5" t="s">
        <v>8</v>
      </c>
      <c r="B13" s="12">
        <v>57</v>
      </c>
      <c r="C13" s="12" t="s">
        <v>35</v>
      </c>
      <c r="D13" s="12">
        <v>321</v>
      </c>
      <c r="E13" s="12">
        <v>180</v>
      </c>
      <c r="F13" s="12">
        <v>403</v>
      </c>
      <c r="G13" s="12">
        <f t="shared" si="0"/>
        <v>961</v>
      </c>
    </row>
    <row r="14" spans="1:7" ht="12.75" customHeight="1">
      <c r="A14" s="5" t="s">
        <v>2</v>
      </c>
      <c r="B14" s="12">
        <v>245</v>
      </c>
      <c r="C14" s="12" t="s">
        <v>35</v>
      </c>
      <c r="D14" s="12">
        <v>2116</v>
      </c>
      <c r="E14" s="12">
        <v>652</v>
      </c>
      <c r="F14" s="12">
        <v>2064</v>
      </c>
      <c r="G14" s="12">
        <f t="shared" si="0"/>
        <v>5077</v>
      </c>
    </row>
    <row r="15" spans="1:7" ht="12.75" customHeight="1">
      <c r="A15" s="5" t="s">
        <v>3</v>
      </c>
      <c r="B15" s="12">
        <v>752</v>
      </c>
      <c r="C15" s="12" t="s">
        <v>35</v>
      </c>
      <c r="D15" s="12">
        <v>4303</v>
      </c>
      <c r="E15" s="12">
        <v>942</v>
      </c>
      <c r="F15" s="12">
        <v>4563</v>
      </c>
      <c r="G15" s="12">
        <f t="shared" si="0"/>
        <v>10560</v>
      </c>
    </row>
    <row r="16" spans="1:7" ht="12.75" customHeight="1">
      <c r="A16" s="5" t="s">
        <v>4</v>
      </c>
      <c r="B16" s="12">
        <v>99</v>
      </c>
      <c r="C16" s="12" t="s">
        <v>35</v>
      </c>
      <c r="D16" s="12">
        <v>1916</v>
      </c>
      <c r="E16" s="12">
        <v>803</v>
      </c>
      <c r="F16" s="12">
        <v>1292</v>
      </c>
      <c r="G16" s="12">
        <f t="shared" si="0"/>
        <v>4110</v>
      </c>
    </row>
    <row r="17" spans="1:7" ht="12.75" customHeight="1">
      <c r="A17" s="5" t="s">
        <v>5</v>
      </c>
      <c r="B17" s="12">
        <v>139</v>
      </c>
      <c r="C17" s="12" t="s">
        <v>35</v>
      </c>
      <c r="D17" s="12">
        <v>1293</v>
      </c>
      <c r="E17" s="12">
        <v>470</v>
      </c>
      <c r="F17" s="12">
        <v>1595</v>
      </c>
      <c r="G17" s="12">
        <f t="shared" si="0"/>
        <v>3497</v>
      </c>
    </row>
    <row r="18" spans="1:7" ht="12.75" customHeight="1">
      <c r="A18" s="5" t="s">
        <v>6</v>
      </c>
      <c r="B18" s="12">
        <v>56</v>
      </c>
      <c r="C18" s="12" t="s">
        <v>35</v>
      </c>
      <c r="D18" s="12">
        <v>1762</v>
      </c>
      <c r="E18" s="12">
        <v>549</v>
      </c>
      <c r="F18" s="12">
        <v>1490</v>
      </c>
      <c r="G18" s="12">
        <f t="shared" si="0"/>
        <v>3857</v>
      </c>
    </row>
    <row r="19" spans="1:17" s="6" customFormat="1" ht="21.75" customHeight="1">
      <c r="A19" s="33" t="s">
        <v>28</v>
      </c>
      <c r="B19" s="33"/>
      <c r="C19" s="33"/>
      <c r="D19" s="33"/>
      <c r="E19" s="33"/>
      <c r="F19" s="33"/>
      <c r="G19" s="33"/>
      <c r="I19" s="3"/>
      <c r="J19" s="3"/>
      <c r="K19" s="3"/>
      <c r="L19" s="3"/>
      <c r="M19" s="3"/>
      <c r="N19" s="3"/>
      <c r="O19" s="3"/>
      <c r="P19" s="3"/>
      <c r="Q19" s="3"/>
    </row>
    <row r="20" spans="1:7" ht="12.75" customHeight="1">
      <c r="A20" s="5" t="s">
        <v>30</v>
      </c>
      <c r="B20" s="13">
        <v>6148</v>
      </c>
      <c r="C20" s="13" t="s">
        <v>35</v>
      </c>
      <c r="D20" s="13">
        <v>95483</v>
      </c>
      <c r="E20" s="13">
        <v>20611</v>
      </c>
      <c r="F20" s="13">
        <v>75446</v>
      </c>
      <c r="G20" s="12">
        <f>B20+D20+E20+F20</f>
        <v>197688</v>
      </c>
    </row>
    <row r="21" spans="1:7" ht="12.75" customHeight="1">
      <c r="A21" s="5" t="s">
        <v>31</v>
      </c>
      <c r="B21" s="13">
        <f>B22-B20</f>
        <v>45335</v>
      </c>
      <c r="C21" s="13" t="s">
        <v>35</v>
      </c>
      <c r="D21" s="13">
        <f>D22-D20</f>
        <v>791079</v>
      </c>
      <c r="E21" s="13">
        <f>E22-E20</f>
        <v>80174</v>
      </c>
      <c r="F21" s="13">
        <f>F22-F20</f>
        <v>441062</v>
      </c>
      <c r="G21" s="12">
        <f>G22-G20</f>
        <v>1357650</v>
      </c>
    </row>
    <row r="22" spans="1:17" s="7" customFormat="1" ht="12.75" customHeight="1">
      <c r="A22" s="5" t="s">
        <v>32</v>
      </c>
      <c r="B22" s="13">
        <v>51483</v>
      </c>
      <c r="C22" s="12" t="s">
        <v>35</v>
      </c>
      <c r="D22" s="12">
        <v>886562</v>
      </c>
      <c r="E22" s="12">
        <v>100785</v>
      </c>
      <c r="F22" s="12">
        <v>516508</v>
      </c>
      <c r="G22" s="12">
        <f>B22+D22+E22+F22</f>
        <v>1555338</v>
      </c>
      <c r="I22" s="3"/>
      <c r="J22" s="3"/>
      <c r="K22" s="3"/>
      <c r="L22" s="3"/>
      <c r="M22" s="3"/>
      <c r="N22" s="3"/>
      <c r="O22" s="3"/>
      <c r="P22" s="3"/>
      <c r="Q22" s="3"/>
    </row>
    <row r="23" spans="1:17" s="7" customFormat="1" ht="21.75" customHeight="1">
      <c r="A23" s="8" t="s">
        <v>33</v>
      </c>
      <c r="B23" s="9">
        <f>+B8*100/B22</f>
        <v>4.051822931841579</v>
      </c>
      <c r="C23" s="9" t="s">
        <v>35</v>
      </c>
      <c r="D23" s="9">
        <f>+D8*100/D22</f>
        <v>2.1792046128753544</v>
      </c>
      <c r="E23" s="9">
        <f>+E8*100/E22</f>
        <v>5.334127102247359</v>
      </c>
      <c r="F23" s="9">
        <f>+F8*100/F22</f>
        <v>3.442347456380153</v>
      </c>
      <c r="G23" s="9">
        <f>+G8*100/G22</f>
        <v>2.865100704798571</v>
      </c>
      <c r="I23" s="3"/>
      <c r="J23" s="3"/>
      <c r="K23" s="3"/>
      <c r="L23" s="3"/>
      <c r="M23" s="3"/>
      <c r="N23" s="3"/>
      <c r="O23" s="3"/>
      <c r="P23" s="3"/>
      <c r="Q23" s="3"/>
    </row>
    <row r="24" spans="1:7" ht="12.75">
      <c r="A24" s="10"/>
      <c r="B24" s="11"/>
      <c r="C24" s="11"/>
      <c r="D24" s="11"/>
      <c r="E24" s="11"/>
      <c r="F24" s="11"/>
      <c r="G24" s="11"/>
    </row>
    <row r="25" spans="1:7" ht="13.5" customHeight="1">
      <c r="A25" s="5" t="s">
        <v>34</v>
      </c>
      <c r="B25" s="5"/>
      <c r="C25" s="5"/>
      <c r="D25" s="5"/>
      <c r="E25" s="5"/>
      <c r="F25" s="5"/>
      <c r="G25" s="5"/>
    </row>
  </sheetData>
  <sheetProtection/>
  <mergeCells count="3">
    <mergeCell ref="A4:G4"/>
    <mergeCell ref="A9:G9"/>
    <mergeCell ref="A19:G19"/>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5:A8" numberStoredAsText="1"/>
    <ignoredError sqref="G21" formula="1"/>
  </ignoredErrors>
  <drawing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L3" sqref="L3"/>
    </sheetView>
  </sheetViews>
  <sheetFormatPr defaultColWidth="8.88671875" defaultRowHeight="15.75"/>
  <cols>
    <col min="1" max="1" width="9.77734375" style="3" customWidth="1"/>
    <col min="2" max="2" width="7.5546875" style="3" customWidth="1"/>
    <col min="3" max="3" width="8.5546875" style="3" customWidth="1"/>
    <col min="4" max="7" width="7.5546875" style="3" customWidth="1"/>
    <col min="8" max="16384" width="8.88671875" style="3" customWidth="1"/>
  </cols>
  <sheetData>
    <row r="1" spans="1:7" s="5" customFormat="1" ht="24.75" customHeight="1">
      <c r="A1" s="15" t="s">
        <v>36</v>
      </c>
      <c r="B1" s="2"/>
      <c r="C1" s="2"/>
      <c r="D1" s="2"/>
      <c r="E1" s="2"/>
      <c r="F1" s="2"/>
      <c r="G1" s="2"/>
    </row>
    <row r="2" spans="1:5" ht="19.5" customHeight="1">
      <c r="A2" s="2"/>
      <c r="B2" s="2"/>
      <c r="C2" s="2"/>
      <c r="D2" s="2"/>
      <c r="E2" s="2"/>
    </row>
    <row r="3" spans="1:7" ht="57" customHeight="1">
      <c r="A3" s="16"/>
      <c r="B3" s="17" t="s">
        <v>37</v>
      </c>
      <c r="C3" s="17" t="s">
        <v>38</v>
      </c>
      <c r="D3" s="17" t="s">
        <v>39</v>
      </c>
      <c r="E3" s="17" t="s">
        <v>40</v>
      </c>
      <c r="F3" s="17" t="s">
        <v>41</v>
      </c>
      <c r="G3" s="17" t="s">
        <v>25</v>
      </c>
    </row>
    <row r="4" spans="1:7" ht="21.75" customHeight="1">
      <c r="A4" s="32" t="s">
        <v>26</v>
      </c>
      <c r="B4" s="32"/>
      <c r="C4" s="32"/>
      <c r="D4" s="32"/>
      <c r="E4" s="32"/>
      <c r="F4" s="32"/>
      <c r="G4" s="32"/>
    </row>
    <row r="5" spans="1:8" s="7" customFormat="1" ht="12.75" customHeight="1">
      <c r="A5" s="4" t="s">
        <v>12</v>
      </c>
      <c r="B5" s="13">
        <v>2219</v>
      </c>
      <c r="C5" s="13">
        <v>234</v>
      </c>
      <c r="D5" s="13">
        <v>4135</v>
      </c>
      <c r="E5" s="13">
        <v>2114</v>
      </c>
      <c r="F5" s="13">
        <v>23880</v>
      </c>
      <c r="G5" s="13">
        <f>SUM(B5:F5)</f>
        <v>32582</v>
      </c>
      <c r="H5" s="29"/>
    </row>
    <row r="6" spans="1:8" s="7" customFormat="1" ht="12.75" customHeight="1">
      <c r="A6" s="4" t="s">
        <v>13</v>
      </c>
      <c r="B6" s="13">
        <v>1698</v>
      </c>
      <c r="C6" s="13">
        <v>396</v>
      </c>
      <c r="D6" s="13">
        <v>4154</v>
      </c>
      <c r="E6" s="13">
        <v>2346</v>
      </c>
      <c r="F6" s="13">
        <v>26156</v>
      </c>
      <c r="G6" s="13">
        <f>SUM(B6:F6)</f>
        <v>34750</v>
      </c>
      <c r="H6" s="29"/>
    </row>
    <row r="7" spans="1:8" s="7" customFormat="1" ht="12.75" customHeight="1">
      <c r="A7" s="4" t="s">
        <v>14</v>
      </c>
      <c r="B7" s="13">
        <v>1535</v>
      </c>
      <c r="C7" s="13">
        <v>594</v>
      </c>
      <c r="D7" s="13">
        <v>4033</v>
      </c>
      <c r="E7" s="13">
        <v>2311</v>
      </c>
      <c r="F7" s="13">
        <v>25795</v>
      </c>
      <c r="G7" s="13">
        <f>SUM(B7:F7)</f>
        <v>34268</v>
      </c>
      <c r="H7" s="29"/>
    </row>
    <row r="8" spans="1:8" s="7" customFormat="1" ht="12.75" customHeight="1">
      <c r="A8" s="4" t="s">
        <v>15</v>
      </c>
      <c r="B8" s="13">
        <v>1864</v>
      </c>
      <c r="C8" s="13" t="s">
        <v>35</v>
      </c>
      <c r="D8" s="13">
        <v>3922</v>
      </c>
      <c r="E8" s="13">
        <v>2021</v>
      </c>
      <c r="F8" s="13">
        <v>24985</v>
      </c>
      <c r="G8" s="13">
        <f>SUM(B8:F8)</f>
        <v>32792</v>
      </c>
      <c r="H8" s="29"/>
    </row>
    <row r="9" spans="1:7" ht="21.75" customHeight="1">
      <c r="A9" s="33" t="s">
        <v>27</v>
      </c>
      <c r="B9" s="33"/>
      <c r="C9" s="33"/>
      <c r="D9" s="33"/>
      <c r="E9" s="33"/>
      <c r="F9" s="33"/>
      <c r="G9" s="33"/>
    </row>
    <row r="10" spans="1:7" ht="12.75" customHeight="1">
      <c r="A10" s="5" t="s">
        <v>7</v>
      </c>
      <c r="B10" s="12">
        <v>62</v>
      </c>
      <c r="C10" s="13" t="s">
        <v>35</v>
      </c>
      <c r="D10" s="12">
        <v>268</v>
      </c>
      <c r="E10" s="12">
        <v>182</v>
      </c>
      <c r="F10" s="12">
        <v>2079</v>
      </c>
      <c r="G10" s="12">
        <f>SUM(B10:F10)</f>
        <v>2591</v>
      </c>
    </row>
    <row r="11" spans="1:7" ht="12.75" customHeight="1">
      <c r="A11" s="5" t="s">
        <v>0</v>
      </c>
      <c r="B11" s="12">
        <v>54</v>
      </c>
      <c r="C11" s="13" t="s">
        <v>35</v>
      </c>
      <c r="D11" s="12">
        <v>153</v>
      </c>
      <c r="E11" s="12">
        <v>93</v>
      </c>
      <c r="F11" s="12">
        <v>1645</v>
      </c>
      <c r="G11" s="12">
        <f aca="true" t="shared" si="0" ref="G11:G18">SUM(B11:F11)</f>
        <v>1945</v>
      </c>
    </row>
    <row r="12" spans="1:7" ht="12.75" customHeight="1">
      <c r="A12" s="5" t="s">
        <v>1</v>
      </c>
      <c r="B12" s="12">
        <v>398</v>
      </c>
      <c r="C12" s="13" t="s">
        <v>35</v>
      </c>
      <c r="D12" s="12">
        <v>1089</v>
      </c>
      <c r="E12" s="12">
        <v>496</v>
      </c>
      <c r="F12" s="12">
        <v>5236</v>
      </c>
      <c r="G12" s="12">
        <f t="shared" si="0"/>
        <v>7219</v>
      </c>
    </row>
    <row r="13" spans="1:7" ht="12.75" customHeight="1">
      <c r="A13" s="5" t="s">
        <v>8</v>
      </c>
      <c r="B13" s="12">
        <v>48</v>
      </c>
      <c r="C13" s="13" t="s">
        <v>35</v>
      </c>
      <c r="D13" s="12">
        <v>54</v>
      </c>
      <c r="E13" s="12">
        <v>71</v>
      </c>
      <c r="F13" s="12">
        <v>704</v>
      </c>
      <c r="G13" s="12">
        <f t="shared" si="0"/>
        <v>877</v>
      </c>
    </row>
    <row r="14" spans="1:7" ht="12.75" customHeight="1">
      <c r="A14" s="5" t="s">
        <v>2</v>
      </c>
      <c r="B14" s="12">
        <v>175</v>
      </c>
      <c r="C14" s="13" t="s">
        <v>35</v>
      </c>
      <c r="D14" s="12">
        <v>502</v>
      </c>
      <c r="E14" s="12">
        <v>284</v>
      </c>
      <c r="F14" s="12">
        <v>2797</v>
      </c>
      <c r="G14" s="12">
        <f t="shared" si="0"/>
        <v>3758</v>
      </c>
    </row>
    <row r="15" spans="1:7" ht="12.75" customHeight="1">
      <c r="A15" s="5" t="s">
        <v>3</v>
      </c>
      <c r="B15" s="12">
        <v>813</v>
      </c>
      <c r="C15" s="13" t="s">
        <v>35</v>
      </c>
      <c r="D15" s="12">
        <v>1048</v>
      </c>
      <c r="E15" s="12">
        <v>452</v>
      </c>
      <c r="F15" s="12">
        <v>6894</v>
      </c>
      <c r="G15" s="12">
        <f t="shared" si="0"/>
        <v>9207</v>
      </c>
    </row>
    <row r="16" spans="1:7" ht="12.75" customHeight="1">
      <c r="A16" s="5" t="s">
        <v>4</v>
      </c>
      <c r="B16" s="12">
        <v>33</v>
      </c>
      <c r="C16" s="13" t="s">
        <v>35</v>
      </c>
      <c r="D16" s="12">
        <v>259</v>
      </c>
      <c r="E16" s="12">
        <v>263</v>
      </c>
      <c r="F16" s="12">
        <v>1788</v>
      </c>
      <c r="G16" s="12">
        <f t="shared" si="0"/>
        <v>2343</v>
      </c>
    </row>
    <row r="17" spans="1:7" ht="12.75" customHeight="1">
      <c r="A17" s="5" t="s">
        <v>5</v>
      </c>
      <c r="B17" s="12">
        <v>180</v>
      </c>
      <c r="C17" s="13" t="s">
        <v>35</v>
      </c>
      <c r="D17" s="12">
        <v>276</v>
      </c>
      <c r="E17" s="12">
        <v>168</v>
      </c>
      <c r="F17" s="12">
        <v>1945</v>
      </c>
      <c r="G17" s="12">
        <f t="shared" si="0"/>
        <v>2569</v>
      </c>
    </row>
    <row r="18" spans="1:7" ht="12.75" customHeight="1">
      <c r="A18" s="5" t="s">
        <v>6</v>
      </c>
      <c r="B18" s="12">
        <v>101</v>
      </c>
      <c r="C18" s="13" t="s">
        <v>35</v>
      </c>
      <c r="D18" s="12">
        <v>272</v>
      </c>
      <c r="E18" s="12">
        <v>191</v>
      </c>
      <c r="F18" s="12">
        <v>1896</v>
      </c>
      <c r="G18" s="12">
        <f t="shared" si="0"/>
        <v>2460</v>
      </c>
    </row>
    <row r="19" spans="1:7" s="6" customFormat="1" ht="21.75" customHeight="1">
      <c r="A19" s="33" t="s">
        <v>28</v>
      </c>
      <c r="B19" s="33"/>
      <c r="C19" s="33"/>
      <c r="D19" s="33"/>
      <c r="E19" s="33"/>
      <c r="F19" s="33"/>
      <c r="G19" s="33"/>
    </row>
    <row r="20" spans="1:8" ht="12.75" customHeight="1">
      <c r="A20" s="5" t="s">
        <v>30</v>
      </c>
      <c r="B20" s="12">
        <v>8009</v>
      </c>
      <c r="C20" s="12" t="s">
        <v>35</v>
      </c>
      <c r="D20" s="12">
        <v>20286</v>
      </c>
      <c r="E20" s="12">
        <v>10807</v>
      </c>
      <c r="F20" s="12">
        <v>109487</v>
      </c>
      <c r="G20" s="12">
        <f>B20+D20+E20+F20</f>
        <v>148589</v>
      </c>
      <c r="H20" s="7"/>
    </row>
    <row r="21" spans="1:8" ht="12.75" customHeight="1">
      <c r="A21" s="5" t="s">
        <v>31</v>
      </c>
      <c r="B21" s="12">
        <f>B22-B20</f>
        <v>25752</v>
      </c>
      <c r="C21" s="12" t="s">
        <v>35</v>
      </c>
      <c r="D21" s="12">
        <f>D22-D20</f>
        <v>149624</v>
      </c>
      <c r="E21" s="12">
        <f>E22-E20</f>
        <v>32190</v>
      </c>
      <c r="F21" s="12">
        <f>F22-F20</f>
        <v>459885</v>
      </c>
      <c r="G21" s="12">
        <f>B21+D21+E21+F21</f>
        <v>667451</v>
      </c>
      <c r="H21" s="7"/>
    </row>
    <row r="22" spans="1:7" s="7" customFormat="1" ht="12.75" customHeight="1">
      <c r="A22" s="5" t="s">
        <v>32</v>
      </c>
      <c r="B22" s="12">
        <v>33761</v>
      </c>
      <c r="C22" s="12" t="s">
        <v>35</v>
      </c>
      <c r="D22" s="12">
        <v>169910</v>
      </c>
      <c r="E22" s="12">
        <v>42997</v>
      </c>
      <c r="F22" s="12">
        <v>569372</v>
      </c>
      <c r="G22" s="12">
        <f>B22+D22+E22+F22</f>
        <v>816040</v>
      </c>
    </row>
    <row r="23" spans="1:7" s="7" customFormat="1" ht="21.75" customHeight="1">
      <c r="A23" s="8" t="s">
        <v>33</v>
      </c>
      <c r="B23" s="9">
        <f>+B8*100/B22</f>
        <v>5.521163472645952</v>
      </c>
      <c r="C23" s="9" t="s">
        <v>35</v>
      </c>
      <c r="D23" s="9">
        <f>+D8*100/D22</f>
        <v>2.3082808545700666</v>
      </c>
      <c r="E23" s="9">
        <f>+E8*100/E22</f>
        <v>4.700327929855571</v>
      </c>
      <c r="F23" s="9">
        <f>+F8*100/F22</f>
        <v>4.388168016692075</v>
      </c>
      <c r="G23" s="9">
        <f>+G8*100/G22</f>
        <v>4.018430469094652</v>
      </c>
    </row>
    <row r="24" spans="1:7" ht="12.75">
      <c r="A24" s="10"/>
      <c r="B24" s="11"/>
      <c r="C24" s="11"/>
      <c r="D24" s="11"/>
      <c r="E24" s="11"/>
      <c r="F24" s="11"/>
      <c r="G24" s="11"/>
    </row>
    <row r="25" spans="1:7" ht="13.5" customHeight="1">
      <c r="A25" s="5" t="s">
        <v>34</v>
      </c>
      <c r="B25" s="5"/>
      <c r="C25" s="5"/>
      <c r="D25" s="5"/>
      <c r="E25" s="5"/>
      <c r="F25" s="5"/>
      <c r="G25" s="5"/>
    </row>
  </sheetData>
  <sheetProtection/>
  <mergeCells count="3">
    <mergeCell ref="A9:G9"/>
    <mergeCell ref="A19:G19"/>
    <mergeCell ref="A4:G4"/>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6 A5 H5:IV5 H6:IV6 A7:A8" numberStoredAsText="1"/>
  </ignoredErrors>
  <drawing r:id="rId1"/>
</worksheet>
</file>

<file path=xl/worksheets/sheet8.xml><?xml version="1.0" encoding="utf-8"?>
<worksheet xmlns="http://schemas.openxmlformats.org/spreadsheetml/2006/main" xmlns:r="http://schemas.openxmlformats.org/officeDocument/2006/relationships">
  <dimension ref="A1:O26"/>
  <sheetViews>
    <sheetView zoomScalePageLayoutView="0" workbookViewId="0" topLeftCell="A3">
      <selection activeCell="K19" sqref="K19"/>
    </sheetView>
  </sheetViews>
  <sheetFormatPr defaultColWidth="8.88671875" defaultRowHeight="15.75"/>
  <cols>
    <col min="1" max="1" width="9.77734375" style="3" customWidth="1"/>
    <col min="2" max="3" width="7.10546875" style="3" customWidth="1"/>
    <col min="4" max="4" width="7.5546875" style="3" customWidth="1"/>
    <col min="5" max="5" width="7.21484375" style="3" customWidth="1"/>
    <col min="6" max="6" width="7.5546875" style="3" customWidth="1"/>
    <col min="7" max="7" width="7.10546875" style="3" customWidth="1"/>
    <col min="8" max="16384" width="8.88671875" style="3" customWidth="1"/>
  </cols>
  <sheetData>
    <row r="1" spans="1:8" s="5" customFormat="1" ht="24.75" customHeight="1">
      <c r="A1" s="38" t="s">
        <v>16</v>
      </c>
      <c r="B1" s="38"/>
      <c r="C1" s="38"/>
      <c r="D1" s="38"/>
      <c r="E1" s="38"/>
      <c r="F1" s="38"/>
      <c r="G1" s="38"/>
      <c r="H1" s="38"/>
    </row>
    <row r="2" spans="1:9" ht="19.5" customHeight="1">
      <c r="A2" s="22"/>
      <c r="B2" s="41" t="s">
        <v>17</v>
      </c>
      <c r="C2" s="41"/>
      <c r="D2" s="41"/>
      <c r="E2" s="41"/>
      <c r="F2" s="41"/>
      <c r="G2" s="39" t="s">
        <v>18</v>
      </c>
      <c r="H2" s="36" t="s">
        <v>19</v>
      </c>
      <c r="I2" s="36" t="s">
        <v>20</v>
      </c>
    </row>
    <row r="3" spans="1:9" ht="51" customHeight="1">
      <c r="A3" s="19"/>
      <c r="B3" s="21" t="s">
        <v>21</v>
      </c>
      <c r="C3" s="21" t="s">
        <v>22</v>
      </c>
      <c r="D3" s="21" t="s">
        <v>23</v>
      </c>
      <c r="E3" s="21" t="s">
        <v>24</v>
      </c>
      <c r="F3" s="20" t="s">
        <v>25</v>
      </c>
      <c r="G3" s="40"/>
      <c r="H3" s="37"/>
      <c r="I3" s="37"/>
    </row>
    <row r="4" spans="1:9" ht="21.75" customHeight="1">
      <c r="A4" s="32" t="s">
        <v>26</v>
      </c>
      <c r="B4" s="32"/>
      <c r="C4" s="32"/>
      <c r="D4" s="32"/>
      <c r="E4" s="32"/>
      <c r="F4" s="32"/>
      <c r="G4" s="32"/>
      <c r="H4" s="32"/>
      <c r="I4" s="32"/>
    </row>
    <row r="5" spans="1:9" ht="12.75" customHeight="1">
      <c r="A5" s="4" t="s">
        <v>11</v>
      </c>
      <c r="B5" s="24">
        <v>5</v>
      </c>
      <c r="C5" s="24">
        <v>3</v>
      </c>
      <c r="D5" s="24">
        <v>31</v>
      </c>
      <c r="E5" s="24" t="s">
        <v>9</v>
      </c>
      <c r="F5" s="24">
        <v>39</v>
      </c>
      <c r="G5" s="24">
        <v>79</v>
      </c>
      <c r="H5" s="24">
        <v>1788</v>
      </c>
      <c r="I5" s="24">
        <v>926</v>
      </c>
    </row>
    <row r="6" spans="1:9" ht="12.75" customHeight="1">
      <c r="A6" s="4" t="s">
        <v>12</v>
      </c>
      <c r="B6" s="24">
        <v>4</v>
      </c>
      <c r="C6" s="24">
        <v>3</v>
      </c>
      <c r="D6" s="24">
        <v>29</v>
      </c>
      <c r="E6" s="24" t="s">
        <v>9</v>
      </c>
      <c r="F6" s="24">
        <v>36</v>
      </c>
      <c r="G6" s="24">
        <v>72</v>
      </c>
      <c r="H6" s="24">
        <v>1818</v>
      </c>
      <c r="I6" s="24">
        <v>936</v>
      </c>
    </row>
    <row r="7" spans="1:9" ht="12.75" customHeight="1">
      <c r="A7" s="4" t="s">
        <v>13</v>
      </c>
      <c r="B7" s="24">
        <v>5</v>
      </c>
      <c r="C7" s="24">
        <v>3</v>
      </c>
      <c r="D7" s="24">
        <v>29</v>
      </c>
      <c r="E7" s="24" t="s">
        <v>9</v>
      </c>
      <c r="F7" s="24">
        <v>37</v>
      </c>
      <c r="G7" s="24">
        <v>71</v>
      </c>
      <c r="H7" s="24">
        <v>1806</v>
      </c>
      <c r="I7" s="24">
        <v>931</v>
      </c>
    </row>
    <row r="8" spans="1:9" ht="12.75" customHeight="1">
      <c r="A8" s="4" t="s">
        <v>14</v>
      </c>
      <c r="B8" s="24">
        <v>4</v>
      </c>
      <c r="C8" s="24">
        <v>3</v>
      </c>
      <c r="D8" s="24">
        <v>28</v>
      </c>
      <c r="E8" s="24" t="s">
        <v>9</v>
      </c>
      <c r="F8" s="24">
        <v>35</v>
      </c>
      <c r="G8" s="24">
        <v>67</v>
      </c>
      <c r="H8" s="24">
        <v>1759</v>
      </c>
      <c r="I8" s="24">
        <v>512</v>
      </c>
    </row>
    <row r="9" spans="1:9" ht="12.75" customHeight="1">
      <c r="A9" s="4">
        <v>2011</v>
      </c>
      <c r="B9" s="24">
        <v>3</v>
      </c>
      <c r="C9" s="24">
        <v>3</v>
      </c>
      <c r="D9" s="24">
        <v>28</v>
      </c>
      <c r="E9" s="24" t="s">
        <v>9</v>
      </c>
      <c r="F9" s="24">
        <v>34</v>
      </c>
      <c r="G9" s="24">
        <v>67</v>
      </c>
      <c r="H9" s="24">
        <v>1739</v>
      </c>
      <c r="I9" s="24">
        <v>510</v>
      </c>
    </row>
    <row r="10" spans="1:15" ht="12.75" customHeight="1">
      <c r="A10" s="33" t="s">
        <v>27</v>
      </c>
      <c r="B10" s="33"/>
      <c r="C10" s="33"/>
      <c r="D10" s="33"/>
      <c r="E10" s="33"/>
      <c r="F10" s="33"/>
      <c r="G10" s="33"/>
      <c r="H10" s="33"/>
      <c r="I10" s="33"/>
      <c r="N10" s="23"/>
      <c r="O10" s="23"/>
    </row>
    <row r="11" spans="1:15" ht="12.75" customHeight="1">
      <c r="A11" s="30" t="s">
        <v>7</v>
      </c>
      <c r="B11" s="24" t="s">
        <v>10</v>
      </c>
      <c r="C11" s="24">
        <v>1</v>
      </c>
      <c r="D11" s="24">
        <v>4</v>
      </c>
      <c r="E11" s="24" t="s">
        <v>9</v>
      </c>
      <c r="F11" s="24">
        <v>5</v>
      </c>
      <c r="G11" s="24">
        <v>21</v>
      </c>
      <c r="H11" s="24">
        <v>160</v>
      </c>
      <c r="I11" s="24">
        <v>50</v>
      </c>
      <c r="N11" s="23"/>
      <c r="O11" s="23"/>
    </row>
    <row r="12" spans="1:15" ht="12.75" customHeight="1">
      <c r="A12" s="30" t="s">
        <v>0</v>
      </c>
      <c r="B12" s="24" t="s">
        <v>10</v>
      </c>
      <c r="C12" s="24" t="s">
        <v>10</v>
      </c>
      <c r="D12" s="24">
        <v>6</v>
      </c>
      <c r="E12" s="24" t="s">
        <v>9</v>
      </c>
      <c r="F12" s="24">
        <v>6</v>
      </c>
      <c r="G12" s="24">
        <v>15</v>
      </c>
      <c r="H12" s="24">
        <v>97</v>
      </c>
      <c r="I12" s="24">
        <v>41</v>
      </c>
      <c r="N12" s="23"/>
      <c r="O12" s="23"/>
    </row>
    <row r="13" spans="1:15" ht="12.75" customHeight="1">
      <c r="A13" s="30" t="s">
        <v>1</v>
      </c>
      <c r="B13" s="24">
        <v>2</v>
      </c>
      <c r="C13" s="24">
        <v>1</v>
      </c>
      <c r="D13" s="24">
        <v>3</v>
      </c>
      <c r="E13" s="24" t="s">
        <v>9</v>
      </c>
      <c r="F13" s="24">
        <v>6</v>
      </c>
      <c r="G13" s="24">
        <v>35</v>
      </c>
      <c r="H13" s="24">
        <v>355</v>
      </c>
      <c r="I13" s="24">
        <v>111</v>
      </c>
      <c r="N13" s="23"/>
      <c r="O13" s="23"/>
    </row>
    <row r="14" spans="1:15" ht="12.75" customHeight="1">
      <c r="A14" s="30" t="s">
        <v>8</v>
      </c>
      <c r="B14" s="24" t="s">
        <v>10</v>
      </c>
      <c r="C14" s="24" t="s">
        <v>10</v>
      </c>
      <c r="D14" s="24">
        <v>1</v>
      </c>
      <c r="E14" s="24" t="s">
        <v>9</v>
      </c>
      <c r="F14" s="24">
        <v>1</v>
      </c>
      <c r="G14" s="24">
        <v>13</v>
      </c>
      <c r="H14" s="24">
        <v>65</v>
      </c>
      <c r="I14" s="24">
        <v>19</v>
      </c>
      <c r="N14" s="23"/>
      <c r="O14" s="23"/>
    </row>
    <row r="15" spans="1:15" ht="12.75" customHeight="1">
      <c r="A15" s="30" t="s">
        <v>2</v>
      </c>
      <c r="B15" s="24" t="s">
        <v>10</v>
      </c>
      <c r="C15" s="24" t="s">
        <v>10</v>
      </c>
      <c r="D15" s="24">
        <v>2</v>
      </c>
      <c r="E15" s="24" t="s">
        <v>9</v>
      </c>
      <c r="F15" s="24">
        <v>2</v>
      </c>
      <c r="G15" s="24">
        <v>22</v>
      </c>
      <c r="H15" s="24">
        <v>229</v>
      </c>
      <c r="I15" s="24">
        <v>51</v>
      </c>
      <c r="N15" s="23"/>
      <c r="O15" s="23"/>
    </row>
    <row r="16" spans="1:15" ht="12.75" customHeight="1">
      <c r="A16" s="30" t="s">
        <v>3</v>
      </c>
      <c r="B16" s="24">
        <v>1</v>
      </c>
      <c r="C16" s="24" t="s">
        <v>10</v>
      </c>
      <c r="D16" s="24">
        <v>5</v>
      </c>
      <c r="E16" s="24" t="s">
        <v>9</v>
      </c>
      <c r="F16" s="24">
        <v>6</v>
      </c>
      <c r="G16" s="24">
        <v>42</v>
      </c>
      <c r="H16" s="24">
        <v>417</v>
      </c>
      <c r="I16" s="24">
        <v>101</v>
      </c>
      <c r="N16" s="23"/>
      <c r="O16" s="23"/>
    </row>
    <row r="17" spans="1:15" ht="12.75" customHeight="1">
      <c r="A17" s="30" t="s">
        <v>4</v>
      </c>
      <c r="B17" s="24" t="s">
        <v>10</v>
      </c>
      <c r="C17" s="24">
        <v>1</v>
      </c>
      <c r="D17" s="24">
        <v>1</v>
      </c>
      <c r="E17" s="24" t="s">
        <v>9</v>
      </c>
      <c r="F17" s="24">
        <v>2</v>
      </c>
      <c r="G17" s="24">
        <v>15</v>
      </c>
      <c r="H17" s="24">
        <v>120</v>
      </c>
      <c r="I17" s="24">
        <v>53</v>
      </c>
      <c r="N17" s="23"/>
      <c r="O17" s="23"/>
    </row>
    <row r="18" spans="1:15" ht="12.75" customHeight="1">
      <c r="A18" s="30" t="s">
        <v>5</v>
      </c>
      <c r="B18" s="24" t="s">
        <v>10</v>
      </c>
      <c r="C18" s="24" t="s">
        <v>10</v>
      </c>
      <c r="D18" s="24">
        <v>3</v>
      </c>
      <c r="E18" s="24" t="s">
        <v>9</v>
      </c>
      <c r="F18" s="24">
        <v>3</v>
      </c>
      <c r="G18" s="24">
        <v>19</v>
      </c>
      <c r="H18" s="24">
        <v>128</v>
      </c>
      <c r="I18" s="24">
        <v>37</v>
      </c>
      <c r="N18" s="23"/>
      <c r="O18" s="23"/>
    </row>
    <row r="19" spans="1:9" s="6" customFormat="1" ht="21.75" customHeight="1">
      <c r="A19" s="30" t="s">
        <v>6</v>
      </c>
      <c r="B19" s="24" t="s">
        <v>10</v>
      </c>
      <c r="C19" s="24" t="s">
        <v>10</v>
      </c>
      <c r="D19" s="24">
        <v>3</v>
      </c>
      <c r="E19" s="24" t="s">
        <v>9</v>
      </c>
      <c r="F19" s="24">
        <v>3</v>
      </c>
      <c r="G19" s="24">
        <v>18</v>
      </c>
      <c r="H19" s="24">
        <v>168</v>
      </c>
      <c r="I19" s="24">
        <v>47</v>
      </c>
    </row>
    <row r="20" spans="1:9" ht="12.75" customHeight="1">
      <c r="A20" s="34" t="s">
        <v>28</v>
      </c>
      <c r="B20" s="34"/>
      <c r="C20" s="34"/>
      <c r="D20" s="34"/>
      <c r="E20" s="34"/>
      <c r="F20" s="34"/>
      <c r="G20" s="34"/>
      <c r="H20" s="34"/>
      <c r="I20" s="34"/>
    </row>
    <row r="21" spans="1:9" ht="12.75" customHeight="1">
      <c r="A21" s="30" t="s">
        <v>30</v>
      </c>
      <c r="B21" s="24">
        <v>24</v>
      </c>
      <c r="C21" s="24">
        <v>13</v>
      </c>
      <c r="D21" s="24">
        <v>104</v>
      </c>
      <c r="E21" s="24" t="s">
        <v>9</v>
      </c>
      <c r="F21" s="24">
        <v>141</v>
      </c>
      <c r="G21" s="24">
        <v>204</v>
      </c>
      <c r="H21" s="24">
        <v>7084</v>
      </c>
      <c r="I21" s="24">
        <v>3659</v>
      </c>
    </row>
    <row r="22" spans="1:9" s="7" customFormat="1" ht="12.75" customHeight="1">
      <c r="A22" s="30" t="s">
        <v>31</v>
      </c>
      <c r="B22" s="24">
        <v>190</v>
      </c>
      <c r="C22" s="24">
        <v>24</v>
      </c>
      <c r="D22" s="24">
        <v>307</v>
      </c>
      <c r="E22" s="24">
        <v>78</v>
      </c>
      <c r="F22" s="24">
        <v>599</v>
      </c>
      <c r="G22" s="24">
        <v>634</v>
      </c>
      <c r="H22" s="24">
        <v>26523</v>
      </c>
      <c r="I22" s="24">
        <v>26306</v>
      </c>
    </row>
    <row r="23" spans="1:9" s="7" customFormat="1" ht="21.75" customHeight="1">
      <c r="A23" s="30" t="s">
        <v>32</v>
      </c>
      <c r="B23" s="24">
        <v>214</v>
      </c>
      <c r="C23" s="24">
        <v>37</v>
      </c>
      <c r="D23" s="24">
        <v>411</v>
      </c>
      <c r="E23" s="24">
        <v>78</v>
      </c>
      <c r="F23" s="24">
        <v>740</v>
      </c>
      <c r="G23" s="24">
        <v>740</v>
      </c>
      <c r="H23" s="24">
        <v>33607</v>
      </c>
      <c r="I23" s="24">
        <v>33607</v>
      </c>
    </row>
    <row r="24" spans="1:9" ht="12.75">
      <c r="A24" s="8" t="s">
        <v>33</v>
      </c>
      <c r="B24" s="14">
        <f>B9/B23*100</f>
        <v>1.4018691588785046</v>
      </c>
      <c r="C24" s="14">
        <f>C9/C23*100</f>
        <v>8.108108108108109</v>
      </c>
      <c r="D24" s="14">
        <f>D9/D23*100</f>
        <v>6.81265206812652</v>
      </c>
      <c r="E24" s="14" t="s">
        <v>9</v>
      </c>
      <c r="F24" s="14">
        <f>F9/F23*100</f>
        <v>4.594594594594595</v>
      </c>
      <c r="G24" s="14">
        <f>G9/G23*100</f>
        <v>9.054054054054054</v>
      </c>
      <c r="H24" s="14">
        <f>H9/H23*100</f>
        <v>5.174517213675722</v>
      </c>
      <c r="I24" s="14">
        <f>I9/I23*100</f>
        <v>1.517540988484542</v>
      </c>
    </row>
    <row r="25" spans="1:9" ht="12.75">
      <c r="A25" s="10"/>
      <c r="B25" s="11"/>
      <c r="C25" s="11"/>
      <c r="D25" s="11"/>
      <c r="E25" s="11"/>
      <c r="F25" s="11"/>
      <c r="G25" s="11"/>
      <c r="H25" s="11"/>
      <c r="I25" s="11"/>
    </row>
    <row r="26" spans="1:7" ht="13.5" customHeight="1">
      <c r="A26" s="5" t="s">
        <v>34</v>
      </c>
      <c r="B26" s="5"/>
      <c r="C26" s="5"/>
      <c r="D26" s="5"/>
      <c r="E26" s="5"/>
      <c r="F26" s="5"/>
      <c r="G26" s="5"/>
    </row>
  </sheetData>
  <sheetProtection/>
  <mergeCells count="8">
    <mergeCell ref="A20:I20"/>
    <mergeCell ref="I2:I3"/>
    <mergeCell ref="A4:I4"/>
    <mergeCell ref="A1:H1"/>
    <mergeCell ref="H2:H3"/>
    <mergeCell ref="G2:G3"/>
    <mergeCell ref="B2:F2"/>
    <mergeCell ref="A10:I10"/>
  </mergeCells>
  <printOptions/>
  <pageMargins left="0.75" right="0.66" top="1" bottom="1" header="0.5" footer="0.5"/>
  <pageSetup horizontalDpi="600" verticalDpi="600" orientation="portrait" paperSize="9" r:id="rId2"/>
  <ignoredErrors>
    <ignoredError sqref="A5:A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AISI</dc:creator>
  <cp:keywords/>
  <dc:description/>
  <cp:lastModifiedBy>andris ozols</cp:lastModifiedBy>
  <cp:lastPrinted>2012-10-25T10:33:40Z</cp:lastPrinted>
  <dcterms:created xsi:type="dcterms:W3CDTF">2002-03-26T07:37:19Z</dcterms:created>
  <dcterms:modified xsi:type="dcterms:W3CDTF">2013-04-26T08:38:15Z</dcterms:modified>
  <cp:category/>
  <cp:version/>
  <cp:contentType/>
  <cp:contentStatus/>
</cp:coreProperties>
</file>