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945" activeTab="6"/>
  </bookViews>
  <sheets>
    <sheet name="Tav 5.1 OK" sheetId="1" r:id="rId1"/>
    <sheet name="Tav 5.2 OK" sheetId="2" r:id="rId2"/>
    <sheet name="Tav. 5.3 OK" sheetId="3" r:id="rId3"/>
    <sheet name="Tav. 5.4 OK" sheetId="4" r:id="rId4"/>
    <sheet name="Tav. 5.5 OK" sheetId="5" r:id="rId5"/>
    <sheet name="Tav. 5.6 " sheetId="6" r:id="rId6"/>
    <sheet name="Tav. 5.7 OK" sheetId="7" r:id="rId7"/>
  </sheets>
  <externalReferences>
    <externalReference r:id="rId10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<sst xmlns="http://schemas.openxmlformats.org/spreadsheetml/2006/main" count="186" uniqueCount="72">
  <si>
    <t>Agrigento</t>
  </si>
  <si>
    <t>Caltanissetta</t>
  </si>
  <si>
    <t>Catania</t>
  </si>
  <si>
    <t>Enna</t>
  </si>
  <si>
    <t>Messina</t>
  </si>
  <si>
    <t>Palermo</t>
  </si>
  <si>
    <t>Siracusa</t>
  </si>
  <si>
    <t>Trapani</t>
  </si>
  <si>
    <t>Ragusa</t>
  </si>
  <si>
    <t>IVS</t>
  </si>
  <si>
    <t>Altre attività</t>
  </si>
  <si>
    <t>-</t>
  </si>
  <si>
    <t>2008</t>
  </si>
  <si>
    <t>2009</t>
  </si>
  <si>
    <t>2010</t>
  </si>
  <si>
    <t>2011</t>
  </si>
  <si>
    <t>2012</t>
  </si>
  <si>
    <t>n.d.</t>
  </si>
  <si>
    <t>Tab. 5.1  Hours authorised for salary supplement – industry</t>
  </si>
  <si>
    <t xml:space="preserve">Tab. 5.2  Hours authorised for salary supplement - construction </t>
  </si>
  <si>
    <t xml:space="preserve">Tab. 5.3  Accidents reported and compensated (*), by sector </t>
  </si>
  <si>
    <t xml:space="preserve">Tab. 5.4  Private and public sector pensions </t>
  </si>
  <si>
    <t xml:space="preserve">Tab. 5.5  Indemnity, welfare and IVS Pensions  (amount in millions of Euros)   </t>
  </si>
  <si>
    <t>Tab. 5.6  Residential social-welfare care homes, number of beds and residents up to Dec 31</t>
  </si>
  <si>
    <t>Tavola 5.7  Social security benefits and contributions of social security companies, by function (in millions of Euros)</t>
  </si>
  <si>
    <t xml:space="preserve">           </t>
  </si>
  <si>
    <t>Ordinary interventions</t>
  </si>
  <si>
    <t>Extra-ordinary interventions</t>
  </si>
  <si>
    <t>Total</t>
  </si>
  <si>
    <t>Manual workers</t>
  </si>
  <si>
    <t>White-collar workers</t>
  </si>
  <si>
    <t>Sicily</t>
  </si>
  <si>
    <t>Provinces - 2012</t>
  </si>
  <si>
    <t>Divisions - 2012</t>
  </si>
  <si>
    <t>Divisions- 2011</t>
  </si>
  <si>
    <t>Source:  INPS data-processing</t>
  </si>
  <si>
    <t>South/islands</t>
  </si>
  <si>
    <t>North/centre</t>
  </si>
  <si>
    <t>Italy</t>
  </si>
  <si>
    <t>Italy = 100</t>
  </si>
  <si>
    <t>Construction</t>
  </si>
  <si>
    <t>Stone-working, masonry</t>
  </si>
  <si>
    <t>Industry</t>
  </si>
  <si>
    <t>Handcraft</t>
  </si>
  <si>
    <t>Provinces - 2011</t>
  </si>
  <si>
    <t>(*) the data for accidents compensated refers 30.04.2013</t>
  </si>
  <si>
    <t>Agricultue</t>
  </si>
  <si>
    <t>On the part of the State</t>
  </si>
  <si>
    <t>Reported</t>
  </si>
  <si>
    <t>Compensated</t>
  </si>
  <si>
    <t>Number</t>
  </si>
  <si>
    <t>Average amount
(in Euros)</t>
  </si>
  <si>
    <t xml:space="preserve">Amount (millions of Euros) </t>
  </si>
  <si>
    <t>Private sector</t>
  </si>
  <si>
    <t>Public sector</t>
  </si>
  <si>
    <t>Source:  ISTAT data-processing</t>
  </si>
  <si>
    <t>Indemnity</t>
  </si>
  <si>
    <t>Welfare</t>
  </si>
  <si>
    <t>Amount</t>
  </si>
  <si>
    <t>Year</t>
  </si>
  <si>
    <t>Number of homes</t>
  </si>
  <si>
    <t>Number of beds</t>
  </si>
  <si>
    <t>Occupying residents on Dec 31</t>
  </si>
  <si>
    <t>Minors (0-17 years)</t>
  </si>
  <si>
    <t>Adults (18-64 years)</t>
  </si>
  <si>
    <t xml:space="preserve">Elderly (&gt;65 years) </t>
  </si>
  <si>
    <t>Years</t>
  </si>
  <si>
    <t>Social security contributions</t>
  </si>
  <si>
    <t>Social security</t>
  </si>
  <si>
    <t>Benefits</t>
  </si>
  <si>
    <t xml:space="preserve">% compared to all Italy </t>
  </si>
  <si>
    <t xml:space="preserve"> Source: INAIL data-processing   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</si>
</sst>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#,##0.0_ ;\-#,##0.0\ "/>
    <numFmt numFmtId="179" formatCode="#,##0.00_ ;\-#,##0.00\ "/>
    <numFmt numFmtId="180" formatCode="General_)"/>
    <numFmt numFmtId="181" formatCode="#,##0;[Red]#,##0"/>
    <numFmt numFmtId="182" formatCode="#,##0.0"/>
    <numFmt numFmtId="183" formatCode="#,##0.000"/>
    <numFmt numFmtId="184" formatCode="_-* #,##0_-;\-* #,##0_-;_-* &quot;-&quot;??_-;_-@_-"/>
    <numFmt numFmtId="185" formatCode="#,##0;\-\ #,##0;_-\ &quot;- &quot;"/>
    <numFmt numFmtId="186" formatCode="0.000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L.&quot;#,##0_);\(&quot;L.&quot;#,##0\)"/>
    <numFmt numFmtId="196" formatCode="&quot;L.&quot;#,##0_);[Red]\(&quot;L.&quot;#,##0\)"/>
    <numFmt numFmtId="197" formatCode="&quot;L.&quot;#,##0.00_);\(&quot;L.&quot;#,##0.00\)"/>
    <numFmt numFmtId="198" formatCode="&quot;L.&quot;#,##0.00_);[Red]\(&quot;L.&quot;#,##0.00\)"/>
    <numFmt numFmtId="199" formatCode="_(&quot;L.&quot;* #,##0_);_(&quot;L.&quot;* \(#,##0\);_(&quot;L.&quot;* &quot;-&quot;_);_(@_)"/>
    <numFmt numFmtId="200" formatCode="_(&quot;L.&quot;* #,##0.00_);_(&quot;L.&quot;* \(#,##0.00\);_(&quot;L.&quot;* &quot;-&quot;??_);_(@_)"/>
    <numFmt numFmtId="201" formatCode="_(* #,##0.0_);_(* \(#,##0.0\);_(* &quot;-&quot;?_);_(@_)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#,##0.000_ ;\-#,##0.000\ "/>
    <numFmt numFmtId="207" formatCode="&quot;Attivo&quot;;&quot;Attivo&quot;;&quot;Inattivo&quot;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70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/>
    </xf>
    <xf numFmtId="170" fontId="0" fillId="0" borderId="0" xfId="44" applyNumberFormat="1" applyFont="1" applyFill="1" applyBorder="1" applyAlignment="1">
      <alignment horizontal="right"/>
    </xf>
    <xf numFmtId="178" fontId="4" fillId="0" borderId="0" xfId="44" applyNumberFormat="1" applyFont="1" applyBorder="1" applyAlignment="1">
      <alignment horizontal="right"/>
    </xf>
    <xf numFmtId="170" fontId="0" fillId="0" borderId="10" xfId="44" applyNumberFormat="1" applyFont="1" applyBorder="1" applyAlignment="1">
      <alignment horizontal="center"/>
    </xf>
    <xf numFmtId="170" fontId="0" fillId="0" borderId="0" xfId="44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44" applyNumberFormat="1" applyFont="1" applyAlignment="1">
      <alignment horizontal="right"/>
    </xf>
    <xf numFmtId="182" fontId="4" fillId="0" borderId="0" xfId="44" applyNumberFormat="1" applyFont="1" applyAlignment="1">
      <alignment horizontal="right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8" fontId="0" fillId="0" borderId="0" xfId="44" applyNumberFormat="1" applyFont="1" applyAlignment="1">
      <alignment horizontal="right"/>
    </xf>
    <xf numFmtId="175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Alignment="1">
      <alignment/>
    </xf>
    <xf numFmtId="206" fontId="0" fillId="0" borderId="0" xfId="44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336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33650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533650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1460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43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43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43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43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43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43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14600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433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1433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433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14337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514600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14337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4" name="Testo 5"/>
        <xdr:cNvSpPr txBox="1">
          <a:spLocks noChangeArrowheads="1"/>
        </xdr:cNvSpPr>
      </xdr:nvSpPr>
      <xdr:spPr>
        <a:xfrm>
          <a:off x="41433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25" name="Testo 6"/>
        <xdr:cNvSpPr txBox="1">
          <a:spLocks noChangeArrowheads="1"/>
        </xdr:cNvSpPr>
      </xdr:nvSpPr>
      <xdr:spPr>
        <a:xfrm>
          <a:off x="414337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50545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390650" y="600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la02vs\home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3">
      <selection activeCell="I24" sqref="I24"/>
    </sheetView>
  </sheetViews>
  <sheetFormatPr defaultColWidth="9.140625" defaultRowHeight="12.75"/>
  <cols>
    <col min="1" max="1" width="12.7109375" style="3" customWidth="1"/>
    <col min="2" max="6" width="12.421875" style="3" customWidth="1"/>
    <col min="7" max="7" width="14.28125" style="3" customWidth="1"/>
    <col min="8" max="8" width="12.00390625" style="3" customWidth="1"/>
    <col min="9" max="12" width="9.7109375" style="3" bestFit="1" customWidth="1"/>
    <col min="13" max="16384" width="9.140625" style="3" customWidth="1"/>
  </cols>
  <sheetData>
    <row r="1" spans="1:5" ht="24.75" customHeight="1">
      <c r="A1" s="39" t="s">
        <v>18</v>
      </c>
      <c r="B1" s="9"/>
      <c r="C1" s="9"/>
      <c r="D1" s="6"/>
      <c r="E1" s="6"/>
    </row>
    <row r="2" spans="1:5" ht="24.75" customHeight="1">
      <c r="A2" s="40"/>
      <c r="B2" s="9"/>
      <c r="C2" s="9"/>
      <c r="D2" s="6"/>
      <c r="E2" s="6"/>
    </row>
    <row r="3" spans="1:6" ht="24.75" customHeight="1">
      <c r="A3" s="54"/>
      <c r="B3" s="56" t="s">
        <v>26</v>
      </c>
      <c r="C3" s="56"/>
      <c r="D3" s="57" t="s">
        <v>27</v>
      </c>
      <c r="E3" s="57"/>
      <c r="F3" s="58" t="s">
        <v>28</v>
      </c>
    </row>
    <row r="4" spans="1:6" ht="24.75" customHeight="1">
      <c r="A4" s="55"/>
      <c r="B4" s="16" t="s">
        <v>29</v>
      </c>
      <c r="C4" s="16" t="s">
        <v>30</v>
      </c>
      <c r="D4" s="16" t="s">
        <v>29</v>
      </c>
      <c r="E4" s="16" t="s">
        <v>30</v>
      </c>
      <c r="F4" s="59" t="s">
        <v>10</v>
      </c>
    </row>
    <row r="5" spans="1:6" ht="21.75" customHeight="1">
      <c r="A5" s="52" t="s">
        <v>31</v>
      </c>
      <c r="B5" s="52"/>
      <c r="C5" s="52"/>
      <c r="D5" s="52"/>
      <c r="E5" s="52"/>
      <c r="F5" s="52"/>
    </row>
    <row r="6" spans="1:10" ht="12.75" customHeight="1">
      <c r="A6" s="10" t="s">
        <v>12</v>
      </c>
      <c r="B6" s="20">
        <v>2304692</v>
      </c>
      <c r="C6" s="20">
        <v>258989</v>
      </c>
      <c r="D6" s="20">
        <v>1908800</v>
      </c>
      <c r="E6" s="20">
        <v>187764</v>
      </c>
      <c r="F6" s="5">
        <f>SUM(B6:E6)</f>
        <v>4660245</v>
      </c>
      <c r="G6" s="37"/>
      <c r="H6" s="8"/>
      <c r="I6" s="8"/>
      <c r="J6" s="8"/>
    </row>
    <row r="7" spans="1:10" ht="12.75" customHeight="1">
      <c r="A7" s="10" t="s">
        <v>13</v>
      </c>
      <c r="B7" s="20">
        <v>6424057</v>
      </c>
      <c r="C7" s="20">
        <v>1144382</v>
      </c>
      <c r="D7" s="20">
        <v>2594079</v>
      </c>
      <c r="E7" s="20">
        <v>299623</v>
      </c>
      <c r="F7" s="5">
        <f>SUM(B7:E7)</f>
        <v>10462141</v>
      </c>
      <c r="G7" s="37"/>
      <c r="H7" s="8"/>
      <c r="I7" s="8"/>
      <c r="J7" s="8"/>
    </row>
    <row r="8" spans="1:10" ht="12.75" customHeight="1">
      <c r="A8" s="10" t="s">
        <v>14</v>
      </c>
      <c r="B8" s="20">
        <v>6021420</v>
      </c>
      <c r="C8" s="20">
        <v>1032216</v>
      </c>
      <c r="D8" s="20">
        <v>4953573</v>
      </c>
      <c r="E8" s="20">
        <v>939391</v>
      </c>
      <c r="F8" s="5">
        <f>SUM(B8:E8)</f>
        <v>12946600</v>
      </c>
      <c r="G8" s="37"/>
      <c r="H8" s="8"/>
      <c r="I8" s="37"/>
      <c r="J8" s="8"/>
    </row>
    <row r="9" spans="1:11" ht="12.75" customHeight="1">
      <c r="A9" s="10" t="s">
        <v>15</v>
      </c>
      <c r="B9" s="20">
        <v>5889997</v>
      </c>
      <c r="C9" s="20">
        <v>1101369</v>
      </c>
      <c r="D9" s="20">
        <v>5377799</v>
      </c>
      <c r="E9" s="20">
        <v>1569307</v>
      </c>
      <c r="F9" s="5">
        <f>SUM(B9:E9)</f>
        <v>13938472</v>
      </c>
      <c r="G9" s="37"/>
      <c r="H9" s="37"/>
      <c r="I9" s="37"/>
      <c r="J9" s="8"/>
      <c r="K9" s="36"/>
    </row>
    <row r="10" spans="1:11" ht="12.75" customHeight="1">
      <c r="A10" s="10" t="s">
        <v>16</v>
      </c>
      <c r="B10" s="20">
        <v>4253301</v>
      </c>
      <c r="C10" s="20">
        <v>1073885</v>
      </c>
      <c r="D10" s="20">
        <v>9047587</v>
      </c>
      <c r="E10" s="20">
        <v>2661444</v>
      </c>
      <c r="F10" s="5">
        <f>SUM(B10:E10)</f>
        <v>17036217</v>
      </c>
      <c r="G10" s="37"/>
      <c r="H10" s="37"/>
      <c r="I10" s="37"/>
      <c r="J10" s="8"/>
      <c r="K10" s="36"/>
    </row>
    <row r="11" spans="1:7" ht="21.75" customHeight="1">
      <c r="A11" s="53" t="s">
        <v>32</v>
      </c>
      <c r="B11" s="53"/>
      <c r="C11" s="53"/>
      <c r="D11" s="53"/>
      <c r="E11" s="53"/>
      <c r="F11" s="53"/>
      <c r="G11" s="8"/>
    </row>
    <row r="12" spans="1:12" ht="12.75" customHeight="1">
      <c r="A12" s="4" t="s">
        <v>0</v>
      </c>
      <c r="B12" s="5">
        <v>182829</v>
      </c>
      <c r="C12" s="5">
        <v>36929</v>
      </c>
      <c r="D12" s="5">
        <v>21656</v>
      </c>
      <c r="E12" s="5">
        <v>760</v>
      </c>
      <c r="F12" s="5">
        <f>SUM(B12:E12)</f>
        <v>242174</v>
      </c>
      <c r="G12" s="8"/>
      <c r="H12" s="8"/>
      <c r="I12" s="8"/>
      <c r="J12" s="8"/>
      <c r="K12" s="37"/>
      <c r="L12" s="8"/>
    </row>
    <row r="13" spans="1:7" ht="12.75" customHeight="1">
      <c r="A13" s="4" t="s">
        <v>1</v>
      </c>
      <c r="B13" s="5">
        <v>167436</v>
      </c>
      <c r="C13" s="5">
        <v>30973</v>
      </c>
      <c r="D13" s="5">
        <v>783475</v>
      </c>
      <c r="E13" s="5">
        <v>117108</v>
      </c>
      <c r="F13" s="5">
        <f aca="true" t="shared" si="0" ref="F13:F20">SUM(B13:E13)</f>
        <v>1098992</v>
      </c>
      <c r="G13" s="37"/>
    </row>
    <row r="14" spans="1:10" ht="12.75" customHeight="1">
      <c r="A14" s="4" t="s">
        <v>2</v>
      </c>
      <c r="B14" s="5">
        <v>1311534</v>
      </c>
      <c r="C14" s="5">
        <v>519784</v>
      </c>
      <c r="D14" s="5">
        <v>1773106</v>
      </c>
      <c r="E14" s="5">
        <v>913945</v>
      </c>
      <c r="F14" s="5">
        <f t="shared" si="0"/>
        <v>4518369</v>
      </c>
      <c r="G14" s="8"/>
      <c r="J14" s="36"/>
    </row>
    <row r="15" spans="1:7" ht="12.75" customHeight="1">
      <c r="A15" s="4" t="s">
        <v>3</v>
      </c>
      <c r="B15" s="5">
        <v>74938</v>
      </c>
      <c r="C15" s="5">
        <v>12440</v>
      </c>
      <c r="D15" s="5">
        <v>159305</v>
      </c>
      <c r="E15" s="5">
        <v>74325</v>
      </c>
      <c r="F15" s="5">
        <f t="shared" si="0"/>
        <v>321008</v>
      </c>
      <c r="G15" s="37"/>
    </row>
    <row r="16" spans="1:7" ht="12.75" customHeight="1">
      <c r="A16" s="4" t="s">
        <v>4</v>
      </c>
      <c r="B16" s="5">
        <v>421678</v>
      </c>
      <c r="C16" s="5">
        <v>33650</v>
      </c>
      <c r="D16" s="5">
        <v>1145158</v>
      </c>
      <c r="E16" s="5">
        <v>242170</v>
      </c>
      <c r="F16" s="5">
        <f t="shared" si="0"/>
        <v>1842656</v>
      </c>
      <c r="G16" s="8"/>
    </row>
    <row r="17" spans="1:7" ht="12.75" customHeight="1">
      <c r="A17" s="4" t="s">
        <v>5</v>
      </c>
      <c r="B17" s="5">
        <v>801185</v>
      </c>
      <c r="C17" s="5">
        <v>171267</v>
      </c>
      <c r="D17" s="5">
        <v>4479053</v>
      </c>
      <c r="E17" s="5">
        <v>1077026</v>
      </c>
      <c r="F17" s="5">
        <f t="shared" si="0"/>
        <v>6528531</v>
      </c>
      <c r="G17" s="8"/>
    </row>
    <row r="18" spans="1:7" ht="12.75" customHeight="1">
      <c r="A18" s="4" t="s">
        <v>8</v>
      </c>
      <c r="B18" s="5">
        <v>251831</v>
      </c>
      <c r="C18" s="5">
        <v>48727</v>
      </c>
      <c r="D18" s="5">
        <v>35918</v>
      </c>
      <c r="E18" s="5" t="s">
        <v>11</v>
      </c>
      <c r="F18" s="5">
        <f t="shared" si="0"/>
        <v>336476</v>
      </c>
      <c r="G18" s="8"/>
    </row>
    <row r="19" spans="1:7" ht="12.75" customHeight="1">
      <c r="A19" s="4" t="s">
        <v>6</v>
      </c>
      <c r="B19" s="5">
        <v>790481</v>
      </c>
      <c r="C19" s="5">
        <v>154257</v>
      </c>
      <c r="D19" s="5">
        <v>603939</v>
      </c>
      <c r="E19" s="5">
        <v>232959</v>
      </c>
      <c r="F19" s="5">
        <f t="shared" si="0"/>
        <v>1781636</v>
      </c>
      <c r="G19" s="8"/>
    </row>
    <row r="20" spans="1:7" ht="12.75" customHeight="1">
      <c r="A20" s="4" t="s">
        <v>7</v>
      </c>
      <c r="B20" s="5">
        <v>251389</v>
      </c>
      <c r="C20" s="5">
        <v>65858</v>
      </c>
      <c r="D20" s="5">
        <v>45977</v>
      </c>
      <c r="E20" s="5">
        <v>3151</v>
      </c>
      <c r="F20" s="5">
        <f t="shared" si="0"/>
        <v>366375</v>
      </c>
      <c r="G20" s="8"/>
    </row>
    <row r="21" spans="1:7" s="2" customFormat="1" ht="21.75" customHeight="1">
      <c r="A21" s="53" t="s">
        <v>33</v>
      </c>
      <c r="B21" s="53"/>
      <c r="C21" s="53"/>
      <c r="D21" s="53"/>
      <c r="E21" s="53"/>
      <c r="F21" s="53"/>
      <c r="G21" s="8"/>
    </row>
    <row r="22" spans="1:7" ht="12.75" customHeight="1">
      <c r="A22" s="4" t="s">
        <v>36</v>
      </c>
      <c r="B22" s="5">
        <v>44170479</v>
      </c>
      <c r="C22" s="5">
        <v>7788265</v>
      </c>
      <c r="D22" s="5">
        <v>60046578</v>
      </c>
      <c r="E22" s="5">
        <v>15560654</v>
      </c>
      <c r="F22" s="5">
        <f>SUM(B22:E22)</f>
        <v>127565976</v>
      </c>
      <c r="G22" s="8"/>
    </row>
    <row r="23" spans="1:7" ht="12.75" customHeight="1">
      <c r="A23" s="4" t="s">
        <v>37</v>
      </c>
      <c r="B23" s="5">
        <f>B24-B22</f>
        <v>166809768</v>
      </c>
      <c r="C23" s="5">
        <f>C24-C22</f>
        <v>46786926</v>
      </c>
      <c r="D23" s="5">
        <f>D24-D22</f>
        <v>186081729</v>
      </c>
      <c r="E23" s="5">
        <f>E24-E22</f>
        <v>83062712</v>
      </c>
      <c r="F23" s="5">
        <f>F24-F22</f>
        <v>482741135</v>
      </c>
      <c r="G23" s="8"/>
    </row>
    <row r="24" spans="1:7" s="7" customFormat="1" ht="12.75" customHeight="1">
      <c r="A24" s="4" t="s">
        <v>38</v>
      </c>
      <c r="B24" s="5">
        <v>210980247</v>
      </c>
      <c r="C24" s="5">
        <v>54575191</v>
      </c>
      <c r="D24" s="5">
        <v>246128307</v>
      </c>
      <c r="E24" s="5">
        <v>98623366</v>
      </c>
      <c r="F24" s="5">
        <f>SUM(B24:E24)</f>
        <v>610307111</v>
      </c>
      <c r="G24" s="8"/>
    </row>
    <row r="25" spans="1:6" s="7" customFormat="1" ht="27" customHeight="1">
      <c r="A25" s="11" t="s">
        <v>39</v>
      </c>
      <c r="B25" s="12">
        <f>+B10*100/B24</f>
        <v>2.0159711918433767</v>
      </c>
      <c r="C25" s="12">
        <f>+C10*100/C24</f>
        <v>1.9677164299800618</v>
      </c>
      <c r="D25" s="12">
        <f>+D10*100/D24</f>
        <v>3.6759636103132176</v>
      </c>
      <c r="E25" s="12">
        <f>+E10*100/E24</f>
        <v>2.698593759211179</v>
      </c>
      <c r="F25" s="12">
        <f>+F10*100/F24</f>
        <v>2.7914170903376547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35</v>
      </c>
      <c r="B27" s="4"/>
      <c r="C27" s="4"/>
      <c r="D27" s="4"/>
      <c r="E27" s="4"/>
    </row>
    <row r="30" spans="2:6" ht="12.75">
      <c r="B30" s="8"/>
      <c r="C30" s="8"/>
      <c r="D30" s="8"/>
      <c r="E30" s="8"/>
      <c r="F30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F23" formula="1"/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6" width="12.421875" style="3" customWidth="1"/>
    <col min="7" max="7" width="12.00390625" style="3" customWidth="1"/>
    <col min="8" max="10" width="9.140625" style="3" customWidth="1"/>
    <col min="11" max="11" width="9.7109375" style="3" bestFit="1" customWidth="1"/>
    <col min="12" max="16384" width="9.140625" style="3" customWidth="1"/>
  </cols>
  <sheetData>
    <row r="1" spans="1:5" ht="24.75" customHeight="1">
      <c r="A1" s="39" t="s">
        <v>19</v>
      </c>
      <c r="B1" s="9"/>
      <c r="C1" s="9"/>
      <c r="D1" s="6"/>
      <c r="E1" s="6"/>
    </row>
    <row r="2" spans="1:5" ht="24.75" customHeight="1">
      <c r="A2" s="40"/>
      <c r="B2" s="9"/>
      <c r="C2" s="9"/>
      <c r="D2" s="6"/>
      <c r="E2" s="6"/>
    </row>
    <row r="3" spans="1:6" ht="24.75" customHeight="1">
      <c r="A3" s="54"/>
      <c r="B3" s="56" t="s">
        <v>40</v>
      </c>
      <c r="C3" s="56"/>
      <c r="D3" s="57" t="s">
        <v>41</v>
      </c>
      <c r="E3" s="57"/>
      <c r="F3" s="58" t="s">
        <v>28</v>
      </c>
    </row>
    <row r="4" spans="1:6" ht="24.75" customHeight="1">
      <c r="A4" s="55"/>
      <c r="B4" s="16" t="s">
        <v>42</v>
      </c>
      <c r="C4" s="16" t="s">
        <v>43</v>
      </c>
      <c r="D4" s="16" t="s">
        <v>42</v>
      </c>
      <c r="E4" s="16" t="s">
        <v>43</v>
      </c>
      <c r="F4" s="59" t="s">
        <v>10</v>
      </c>
    </row>
    <row r="5" spans="1:6" ht="21.75" customHeight="1">
      <c r="A5" s="52" t="s">
        <v>31</v>
      </c>
      <c r="B5" s="52"/>
      <c r="C5" s="52"/>
      <c r="D5" s="52"/>
      <c r="E5" s="52"/>
      <c r="F5" s="52"/>
    </row>
    <row r="6" spans="1:7" ht="12.75" customHeight="1">
      <c r="A6" s="10" t="s">
        <v>12</v>
      </c>
      <c r="B6" s="20">
        <v>1814729</v>
      </c>
      <c r="C6" s="20">
        <v>543034</v>
      </c>
      <c r="D6" s="20">
        <v>62029</v>
      </c>
      <c r="E6" s="20">
        <v>15174</v>
      </c>
      <c r="F6" s="5">
        <f>SUM(B6:E6)</f>
        <v>2434966</v>
      </c>
      <c r="G6" s="8"/>
    </row>
    <row r="7" spans="1:7" ht="12.75" customHeight="1">
      <c r="A7" s="10" t="s">
        <v>13</v>
      </c>
      <c r="B7" s="20">
        <v>2303346</v>
      </c>
      <c r="C7" s="20">
        <v>861503</v>
      </c>
      <c r="D7" s="20">
        <v>331656</v>
      </c>
      <c r="E7" s="20">
        <v>11261</v>
      </c>
      <c r="F7" s="5">
        <f>SUM(B7:E7)</f>
        <v>3507766</v>
      </c>
      <c r="G7" s="8"/>
    </row>
    <row r="8" spans="1:7" ht="12.75" customHeight="1">
      <c r="A8" s="10" t="s">
        <v>14</v>
      </c>
      <c r="B8" s="20">
        <v>2882059</v>
      </c>
      <c r="C8" s="20">
        <v>870661</v>
      </c>
      <c r="D8" s="20">
        <v>200358</v>
      </c>
      <c r="E8" s="20">
        <v>11081</v>
      </c>
      <c r="F8" s="5">
        <f>SUM(B8:E8)</f>
        <v>3964159</v>
      </c>
      <c r="G8" s="8"/>
    </row>
    <row r="9" spans="1:7" ht="12.75" customHeight="1">
      <c r="A9" s="10" t="s">
        <v>15</v>
      </c>
      <c r="B9" s="20">
        <v>2638342</v>
      </c>
      <c r="C9" s="20">
        <v>642162</v>
      </c>
      <c r="D9" s="20">
        <v>162420</v>
      </c>
      <c r="E9" s="20">
        <v>6655</v>
      </c>
      <c r="F9" s="5">
        <f>SUM(B9:E9)</f>
        <v>3449579</v>
      </c>
      <c r="G9" s="8"/>
    </row>
    <row r="10" spans="1:7" ht="12.75" customHeight="1">
      <c r="A10" s="10" t="s">
        <v>16</v>
      </c>
      <c r="B10" s="20">
        <f>SUM(B12:B20)</f>
        <v>2723927</v>
      </c>
      <c r="C10" s="20">
        <f>SUM(C12:C20)</f>
        <v>541296</v>
      </c>
      <c r="D10" s="20">
        <f>SUM(D12:D20)</f>
        <v>309750</v>
      </c>
      <c r="E10" s="20">
        <f>SUM(E12:E20)</f>
        <v>9494</v>
      </c>
      <c r="F10" s="20">
        <f>SUM(F12:F20)</f>
        <v>3584467</v>
      </c>
      <c r="G10" s="8"/>
    </row>
    <row r="11" spans="1:7" ht="21.75" customHeight="1">
      <c r="A11" s="53" t="s">
        <v>32</v>
      </c>
      <c r="B11" s="53"/>
      <c r="C11" s="53"/>
      <c r="D11" s="53"/>
      <c r="E11" s="53"/>
      <c r="F11" s="53"/>
      <c r="G11" s="8"/>
    </row>
    <row r="12" spans="1:11" ht="12.75" customHeight="1">
      <c r="A12" s="4" t="s">
        <v>0</v>
      </c>
      <c r="B12" s="5">
        <v>193630</v>
      </c>
      <c r="C12" s="5">
        <v>32109</v>
      </c>
      <c r="D12" s="5">
        <v>23285</v>
      </c>
      <c r="E12" s="5" t="s">
        <v>11</v>
      </c>
      <c r="F12" s="5">
        <f>SUM(B12:E12)</f>
        <v>249024</v>
      </c>
      <c r="G12" s="8"/>
      <c r="H12" s="8"/>
      <c r="I12" s="8"/>
      <c r="J12" s="8"/>
      <c r="K12" s="8"/>
    </row>
    <row r="13" spans="1:7" ht="12.75" customHeight="1">
      <c r="A13" s="4" t="s">
        <v>1</v>
      </c>
      <c r="B13" s="5">
        <v>319806</v>
      </c>
      <c r="C13" s="5">
        <v>12259</v>
      </c>
      <c r="D13" s="5">
        <v>8373</v>
      </c>
      <c r="E13" s="5" t="s">
        <v>11</v>
      </c>
      <c r="F13" s="5">
        <f aca="true" t="shared" si="0" ref="F13:F20">SUM(B13:E13)</f>
        <v>340438</v>
      </c>
      <c r="G13" s="8"/>
    </row>
    <row r="14" spans="1:7" ht="12.75" customHeight="1">
      <c r="A14" s="4" t="s">
        <v>2</v>
      </c>
      <c r="B14" s="5">
        <v>535379</v>
      </c>
      <c r="C14" s="5">
        <v>74887</v>
      </c>
      <c r="D14" s="5">
        <v>1720</v>
      </c>
      <c r="E14" s="5">
        <v>2495</v>
      </c>
      <c r="F14" s="5">
        <f t="shared" si="0"/>
        <v>614481</v>
      </c>
      <c r="G14" s="8"/>
    </row>
    <row r="15" spans="1:7" ht="12.75" customHeight="1">
      <c r="A15" s="4" t="s">
        <v>3</v>
      </c>
      <c r="B15" s="5">
        <v>194689</v>
      </c>
      <c r="C15" s="5">
        <v>34543</v>
      </c>
      <c r="D15" s="5">
        <v>2572</v>
      </c>
      <c r="E15" s="5">
        <v>136</v>
      </c>
      <c r="F15" s="5">
        <f t="shared" si="0"/>
        <v>231940</v>
      </c>
      <c r="G15" s="8"/>
    </row>
    <row r="16" spans="1:7" ht="12.75" customHeight="1">
      <c r="A16" s="4" t="s">
        <v>4</v>
      </c>
      <c r="B16" s="5">
        <v>246735</v>
      </c>
      <c r="C16" s="5">
        <v>102456</v>
      </c>
      <c r="D16" s="5">
        <v>42278</v>
      </c>
      <c r="E16" s="5">
        <v>3616</v>
      </c>
      <c r="F16" s="5">
        <f t="shared" si="0"/>
        <v>395085</v>
      </c>
      <c r="G16" s="8"/>
    </row>
    <row r="17" spans="1:7" ht="12.75" customHeight="1">
      <c r="A17" s="4" t="s">
        <v>5</v>
      </c>
      <c r="B17" s="5">
        <v>582152</v>
      </c>
      <c r="C17" s="5">
        <v>33650</v>
      </c>
      <c r="D17" s="5">
        <v>13620</v>
      </c>
      <c r="E17" s="5">
        <v>204</v>
      </c>
      <c r="F17" s="5">
        <f t="shared" si="0"/>
        <v>629626</v>
      </c>
      <c r="G17" s="8"/>
    </row>
    <row r="18" spans="1:7" ht="12.75" customHeight="1">
      <c r="A18" s="4" t="s">
        <v>8</v>
      </c>
      <c r="B18" s="5">
        <v>200494</v>
      </c>
      <c r="C18" s="5">
        <v>89965</v>
      </c>
      <c r="D18" s="5">
        <v>137392</v>
      </c>
      <c r="E18" s="5" t="s">
        <v>11</v>
      </c>
      <c r="F18" s="5">
        <f t="shared" si="0"/>
        <v>427851</v>
      </c>
      <c r="G18" s="8"/>
    </row>
    <row r="19" spans="1:7" ht="12.75" customHeight="1">
      <c r="A19" s="4" t="s">
        <v>6</v>
      </c>
      <c r="B19" s="5">
        <v>301557</v>
      </c>
      <c r="C19" s="5">
        <v>76044</v>
      </c>
      <c r="D19" s="5">
        <v>35411</v>
      </c>
      <c r="E19" s="5">
        <v>1836</v>
      </c>
      <c r="F19" s="5">
        <f t="shared" si="0"/>
        <v>414848</v>
      </c>
      <c r="G19" s="8"/>
    </row>
    <row r="20" spans="1:7" ht="12.75" customHeight="1">
      <c r="A20" s="4" t="s">
        <v>7</v>
      </c>
      <c r="B20" s="5">
        <v>149485</v>
      </c>
      <c r="C20" s="5">
        <v>85383</v>
      </c>
      <c r="D20" s="5">
        <v>45099</v>
      </c>
      <c r="E20" s="5">
        <v>1207</v>
      </c>
      <c r="F20" s="5">
        <f t="shared" si="0"/>
        <v>281174</v>
      </c>
      <c r="G20" s="8"/>
    </row>
    <row r="21" spans="1:7" s="2" customFormat="1" ht="21.75" customHeight="1">
      <c r="A21" s="53" t="s">
        <v>33</v>
      </c>
      <c r="B21" s="53"/>
      <c r="C21" s="53"/>
      <c r="D21" s="53"/>
      <c r="E21" s="53"/>
      <c r="F21" s="53"/>
      <c r="G21" s="8"/>
    </row>
    <row r="22" spans="1:7" ht="12.75" customHeight="1">
      <c r="A22" s="4" t="s">
        <v>36</v>
      </c>
      <c r="B22" s="5">
        <v>19720847</v>
      </c>
      <c r="C22" s="5">
        <v>5996157</v>
      </c>
      <c r="D22" s="5">
        <v>2005987</v>
      </c>
      <c r="E22" s="5">
        <v>108900</v>
      </c>
      <c r="F22" s="5">
        <f>SUM(B22:E22)</f>
        <v>27831891</v>
      </c>
      <c r="G22" s="8"/>
    </row>
    <row r="23" spans="1:7" ht="12.75" customHeight="1">
      <c r="A23" s="4" t="s">
        <v>37</v>
      </c>
      <c r="B23" s="5">
        <f>B24-B22</f>
        <v>55993784</v>
      </c>
      <c r="C23" s="5">
        <f>C24-C22</f>
        <v>18736065</v>
      </c>
      <c r="D23" s="5">
        <f>D24-D22</f>
        <v>4283377</v>
      </c>
      <c r="E23" s="5">
        <f>E24-E22</f>
        <v>396006</v>
      </c>
      <c r="F23" s="5">
        <f>SUM(B23:E23)</f>
        <v>79409232</v>
      </c>
      <c r="G23" s="8"/>
    </row>
    <row r="24" spans="1:7" s="7" customFormat="1" ht="12.75" customHeight="1">
      <c r="A24" s="4" t="s">
        <v>38</v>
      </c>
      <c r="B24" s="5">
        <v>75714631</v>
      </c>
      <c r="C24" s="5">
        <v>24732222</v>
      </c>
      <c r="D24" s="5">
        <v>6289364</v>
      </c>
      <c r="E24" s="5">
        <v>504906</v>
      </c>
      <c r="F24" s="5">
        <f>SUM(B24:E24)</f>
        <v>107241123</v>
      </c>
      <c r="G24" s="8"/>
    </row>
    <row r="25" spans="1:6" s="7" customFormat="1" ht="27" customHeight="1">
      <c r="A25" s="11" t="s">
        <v>39</v>
      </c>
      <c r="B25" s="12">
        <f>+B10*100/B24</f>
        <v>3.5976230274436656</v>
      </c>
      <c r="C25" s="12">
        <f>+C10*100/C24</f>
        <v>2.18862664260413</v>
      </c>
      <c r="D25" s="12">
        <f>+D10*100/D24</f>
        <v>4.924981285866107</v>
      </c>
      <c r="E25" s="12">
        <f>+E10*100/E24</f>
        <v>1.8803500057436433</v>
      </c>
      <c r="F25" s="12">
        <f>+F10*100/F24</f>
        <v>3.342437023901736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35</v>
      </c>
      <c r="B27" s="4"/>
      <c r="C27" s="4"/>
      <c r="D27" s="4"/>
      <c r="E27" s="4"/>
    </row>
    <row r="29" spans="2:6" ht="12.75">
      <c r="B29" s="8"/>
      <c r="C29" s="8"/>
      <c r="D29" s="8"/>
      <c r="E29" s="8"/>
      <c r="F29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A6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6">
      <selection activeCell="J31" sqref="J31"/>
    </sheetView>
  </sheetViews>
  <sheetFormatPr defaultColWidth="9.140625" defaultRowHeight="12.75"/>
  <cols>
    <col min="1" max="1" width="13.57421875" style="3" customWidth="1"/>
    <col min="2" max="2" width="9.8515625" style="3" customWidth="1"/>
    <col min="3" max="3" width="12.57421875" style="3" customWidth="1"/>
    <col min="4" max="4" width="0.85546875" style="3" customWidth="1"/>
    <col min="5" max="7" width="9.8515625" style="3" customWidth="1"/>
    <col min="8" max="8" width="0.85546875" style="3" customWidth="1"/>
    <col min="9" max="9" width="9.8515625" style="3" customWidth="1"/>
    <col min="10" max="10" width="12.28125" style="3" customWidth="1"/>
    <col min="11" max="16384" width="9.140625" style="3" customWidth="1"/>
  </cols>
  <sheetData>
    <row r="1" spans="1:4" s="1" customFormat="1" ht="30.75" customHeight="1">
      <c r="A1" s="9" t="s">
        <v>20</v>
      </c>
      <c r="D1" s="50"/>
    </row>
    <row r="2" spans="1:10" ht="21.75" customHeight="1">
      <c r="A2" s="60"/>
      <c r="B2" s="64" t="s">
        <v>46</v>
      </c>
      <c r="C2" s="64"/>
      <c r="D2" s="49"/>
      <c r="E2" s="64" t="s">
        <v>42</v>
      </c>
      <c r="F2" s="64"/>
      <c r="G2" s="64"/>
      <c r="H2" s="47"/>
      <c r="I2" s="64" t="s">
        <v>47</v>
      </c>
      <c r="J2" s="64"/>
    </row>
    <row r="3" spans="1:10" ht="21.75" customHeight="1">
      <c r="A3" s="61"/>
      <c r="B3" s="58" t="s">
        <v>48</v>
      </c>
      <c r="C3" s="58" t="s">
        <v>49</v>
      </c>
      <c r="D3" s="49"/>
      <c r="E3" s="58" t="s">
        <v>48</v>
      </c>
      <c r="F3" s="64" t="s">
        <v>49</v>
      </c>
      <c r="G3" s="64"/>
      <c r="H3" s="49"/>
      <c r="I3" s="58" t="s">
        <v>48</v>
      </c>
      <c r="J3" s="58" t="s">
        <v>49</v>
      </c>
    </row>
    <row r="4" spans="1:10" ht="44.25" customHeight="1">
      <c r="A4" s="62"/>
      <c r="B4" s="63"/>
      <c r="C4" s="63"/>
      <c r="D4" s="48"/>
      <c r="E4" s="63"/>
      <c r="F4" s="16" t="s">
        <v>50</v>
      </c>
      <c r="G4" s="16" t="s">
        <v>51</v>
      </c>
      <c r="H4" s="48"/>
      <c r="I4" s="63"/>
      <c r="J4" s="63"/>
    </row>
    <row r="5" spans="1:10" ht="24.75" customHeight="1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</row>
    <row r="6" spans="1:12" ht="12.75">
      <c r="A6" s="17">
        <v>2008</v>
      </c>
      <c r="B6" s="18">
        <v>2715</v>
      </c>
      <c r="C6" s="18">
        <v>2221</v>
      </c>
      <c r="D6" s="18"/>
      <c r="E6" s="18">
        <v>30266</v>
      </c>
      <c r="F6" s="18">
        <v>6037</v>
      </c>
      <c r="G6" s="18">
        <v>1769</v>
      </c>
      <c r="H6" s="18"/>
      <c r="I6" s="18">
        <v>2677</v>
      </c>
      <c r="J6" s="18">
        <v>1830</v>
      </c>
      <c r="L6" s="8"/>
    </row>
    <row r="7" spans="1:12" ht="12.75">
      <c r="A7" s="17">
        <v>2009</v>
      </c>
      <c r="B7" s="18">
        <v>2720</v>
      </c>
      <c r="C7" s="18">
        <v>2213</v>
      </c>
      <c r="D7" s="18"/>
      <c r="E7" s="18">
        <v>28746</v>
      </c>
      <c r="F7" s="18">
        <v>5271</v>
      </c>
      <c r="G7" s="18">
        <v>1781</v>
      </c>
      <c r="H7" s="18"/>
      <c r="I7" s="18">
        <v>2836</v>
      </c>
      <c r="J7" s="18">
        <v>1918</v>
      </c>
      <c r="L7" s="8"/>
    </row>
    <row r="8" spans="1:12" ht="12.75">
      <c r="A8" s="17">
        <v>2010</v>
      </c>
      <c r="B8" s="18">
        <v>2700</v>
      </c>
      <c r="C8" s="18">
        <v>2216</v>
      </c>
      <c r="D8" s="18"/>
      <c r="E8" s="18">
        <v>28695</v>
      </c>
      <c r="F8" s="18">
        <v>4951</v>
      </c>
      <c r="G8" s="18">
        <v>1806</v>
      </c>
      <c r="H8" s="18"/>
      <c r="I8" s="18">
        <v>2923</v>
      </c>
      <c r="J8" s="18">
        <v>1990</v>
      </c>
      <c r="L8" s="8"/>
    </row>
    <row r="9" spans="1:18" ht="12.75">
      <c r="A9" s="17">
        <v>2011</v>
      </c>
      <c r="B9" s="18">
        <v>2458</v>
      </c>
      <c r="C9" s="18">
        <v>1902</v>
      </c>
      <c r="D9" s="18"/>
      <c r="E9" s="18">
        <v>26858</v>
      </c>
      <c r="F9" s="18">
        <v>4312</v>
      </c>
      <c r="G9" s="18">
        <v>1648</v>
      </c>
      <c r="H9" s="18"/>
      <c r="I9" s="18">
        <v>2746</v>
      </c>
      <c r="J9" s="18">
        <v>1809</v>
      </c>
      <c r="K9" s="36"/>
      <c r="L9" s="36"/>
      <c r="M9" s="36"/>
      <c r="N9" s="36"/>
      <c r="O9" s="36"/>
      <c r="P9" s="36"/>
      <c r="Q9" s="36"/>
      <c r="R9" s="36"/>
    </row>
    <row r="10" spans="1:18" ht="12.75">
      <c r="A10" s="17">
        <v>2012</v>
      </c>
      <c r="B10" s="18">
        <v>2372</v>
      </c>
      <c r="C10" s="18">
        <v>1871</v>
      </c>
      <c r="D10" s="18"/>
      <c r="E10" s="18">
        <v>23850</v>
      </c>
      <c r="F10" s="18">
        <v>3509</v>
      </c>
      <c r="G10" s="18">
        <v>2335</v>
      </c>
      <c r="H10" s="18"/>
      <c r="I10" s="18">
        <v>2583</v>
      </c>
      <c r="J10" s="18">
        <v>1663</v>
      </c>
      <c r="K10" s="36"/>
      <c r="L10" s="36"/>
      <c r="M10" s="36"/>
      <c r="N10" s="36"/>
      <c r="O10" s="36"/>
      <c r="P10" s="36"/>
      <c r="Q10" s="36"/>
      <c r="R10" s="36"/>
    </row>
    <row r="11" spans="1:10" ht="21.75" customHeight="1">
      <c r="A11" s="53" t="s">
        <v>32</v>
      </c>
      <c r="B11" s="53"/>
      <c r="C11" s="53"/>
      <c r="D11" s="53"/>
      <c r="E11" s="53"/>
      <c r="F11" s="53"/>
      <c r="G11" s="53"/>
      <c r="H11" s="53"/>
      <c r="I11" s="53"/>
      <c r="J11" s="53"/>
    </row>
    <row r="12" spans="1:11" ht="12.75">
      <c r="A12" s="19" t="s">
        <v>0</v>
      </c>
      <c r="B12" s="18">
        <v>198</v>
      </c>
      <c r="C12" s="18">
        <v>171</v>
      </c>
      <c r="D12" s="18"/>
      <c r="E12" s="18">
        <v>1678</v>
      </c>
      <c r="F12" s="18">
        <v>197</v>
      </c>
      <c r="G12" s="18">
        <v>2861</v>
      </c>
      <c r="H12" s="18"/>
      <c r="I12" s="18">
        <v>274</v>
      </c>
      <c r="J12" s="18">
        <v>162</v>
      </c>
      <c r="K12" s="8"/>
    </row>
    <row r="13" spans="1:11" ht="12.75">
      <c r="A13" s="19" t="s">
        <v>1</v>
      </c>
      <c r="B13" s="18">
        <v>135</v>
      </c>
      <c r="C13" s="18">
        <v>106</v>
      </c>
      <c r="D13" s="18"/>
      <c r="E13" s="18">
        <v>960</v>
      </c>
      <c r="F13" s="18">
        <v>158</v>
      </c>
      <c r="G13" s="18">
        <v>3051</v>
      </c>
      <c r="H13" s="18"/>
      <c r="I13" s="18">
        <v>127</v>
      </c>
      <c r="J13" s="18">
        <v>91</v>
      </c>
      <c r="K13" s="8"/>
    </row>
    <row r="14" spans="1:11" ht="12.75">
      <c r="A14" s="19" t="s">
        <v>2</v>
      </c>
      <c r="B14" s="18">
        <v>370</v>
      </c>
      <c r="C14" s="18">
        <v>299</v>
      </c>
      <c r="D14" s="18"/>
      <c r="E14" s="18">
        <v>5656</v>
      </c>
      <c r="F14" s="18">
        <v>892</v>
      </c>
      <c r="G14" s="18">
        <v>2349</v>
      </c>
      <c r="H14" s="18"/>
      <c r="I14" s="18">
        <v>531</v>
      </c>
      <c r="J14" s="18">
        <v>332</v>
      </c>
      <c r="K14" s="8"/>
    </row>
    <row r="15" spans="1:11" ht="12.75">
      <c r="A15" s="19" t="s">
        <v>3</v>
      </c>
      <c r="B15" s="18">
        <v>130</v>
      </c>
      <c r="C15" s="18">
        <v>90</v>
      </c>
      <c r="D15" s="18"/>
      <c r="E15" s="18">
        <v>729</v>
      </c>
      <c r="F15" s="18">
        <v>77</v>
      </c>
      <c r="G15" s="18">
        <v>2537</v>
      </c>
      <c r="H15" s="18"/>
      <c r="I15" s="18">
        <v>119</v>
      </c>
      <c r="J15" s="18">
        <v>75</v>
      </c>
      <c r="K15" s="8"/>
    </row>
    <row r="16" spans="1:11" s="4" customFormat="1" ht="12.75">
      <c r="A16" s="17" t="s">
        <v>4</v>
      </c>
      <c r="B16" s="18">
        <v>171</v>
      </c>
      <c r="C16" s="18">
        <v>138</v>
      </c>
      <c r="D16" s="18"/>
      <c r="E16" s="18">
        <v>3587</v>
      </c>
      <c r="F16" s="18">
        <v>486</v>
      </c>
      <c r="G16" s="18">
        <v>2866</v>
      </c>
      <c r="H16" s="18"/>
      <c r="I16" s="18">
        <v>573</v>
      </c>
      <c r="J16" s="18">
        <v>245</v>
      </c>
      <c r="K16" s="8"/>
    </row>
    <row r="17" spans="1:11" s="4" customFormat="1" ht="12.75">
      <c r="A17" s="17" t="s">
        <v>5</v>
      </c>
      <c r="B17" s="18">
        <v>150</v>
      </c>
      <c r="C17" s="18">
        <v>121</v>
      </c>
      <c r="D17" s="18"/>
      <c r="E17" s="5">
        <v>5348</v>
      </c>
      <c r="F17" s="18">
        <v>815</v>
      </c>
      <c r="G17" s="18">
        <v>2174</v>
      </c>
      <c r="H17" s="18"/>
      <c r="I17" s="18">
        <v>549</v>
      </c>
      <c r="J17" s="18">
        <v>344</v>
      </c>
      <c r="K17" s="8"/>
    </row>
    <row r="18" spans="1:11" s="4" customFormat="1" ht="12.75">
      <c r="A18" s="17" t="s">
        <v>8</v>
      </c>
      <c r="B18" s="18">
        <v>670</v>
      </c>
      <c r="C18" s="18">
        <v>498</v>
      </c>
      <c r="D18" s="18"/>
      <c r="E18" s="18">
        <v>2032</v>
      </c>
      <c r="F18" s="18">
        <v>292</v>
      </c>
      <c r="G18" s="18">
        <v>1379</v>
      </c>
      <c r="H18" s="18"/>
      <c r="I18" s="18">
        <v>158</v>
      </c>
      <c r="J18" s="18">
        <v>98</v>
      </c>
      <c r="K18" s="8"/>
    </row>
    <row r="19" spans="1:11" s="4" customFormat="1" ht="12.75">
      <c r="A19" s="17" t="s">
        <v>6</v>
      </c>
      <c r="B19" s="18">
        <v>314</v>
      </c>
      <c r="C19" s="18">
        <v>260</v>
      </c>
      <c r="D19" s="18"/>
      <c r="E19" s="18">
        <v>1711</v>
      </c>
      <c r="F19" s="18">
        <v>333</v>
      </c>
      <c r="G19" s="18">
        <v>2561</v>
      </c>
      <c r="H19" s="18"/>
      <c r="I19" s="18">
        <v>220</v>
      </c>
      <c r="J19" s="18">
        <v>138</v>
      </c>
      <c r="K19" s="8"/>
    </row>
    <row r="20" spans="1:11" s="4" customFormat="1" ht="12.75">
      <c r="A20" s="17" t="s">
        <v>7</v>
      </c>
      <c r="B20" s="18">
        <v>234</v>
      </c>
      <c r="C20" s="18">
        <v>198</v>
      </c>
      <c r="D20" s="18"/>
      <c r="E20" s="18">
        <v>2099</v>
      </c>
      <c r="F20" s="18">
        <v>259</v>
      </c>
      <c r="G20" s="18">
        <v>1754</v>
      </c>
      <c r="H20" s="18"/>
      <c r="I20" s="18">
        <v>232</v>
      </c>
      <c r="J20" s="18">
        <v>178</v>
      </c>
      <c r="K20" s="8"/>
    </row>
    <row r="21" spans="1:10" s="4" customFormat="1" ht="21.75" customHeight="1">
      <c r="A21" s="53" t="s">
        <v>33</v>
      </c>
      <c r="B21" s="53"/>
      <c r="C21" s="53"/>
      <c r="D21" s="53"/>
      <c r="E21" s="53"/>
      <c r="F21" s="53"/>
      <c r="G21" s="53"/>
      <c r="H21" s="53"/>
      <c r="I21" s="53"/>
      <c r="J21" s="53"/>
    </row>
    <row r="22" spans="1:10" s="4" customFormat="1" ht="12.75">
      <c r="A22" s="4" t="s">
        <v>36</v>
      </c>
      <c r="B22" s="18">
        <v>12909</v>
      </c>
      <c r="C22" s="18">
        <v>10411</v>
      </c>
      <c r="D22" s="18"/>
      <c r="E22" s="18">
        <v>101752</v>
      </c>
      <c r="F22" s="18">
        <v>20002</v>
      </c>
      <c r="G22" s="18">
        <v>4215</v>
      </c>
      <c r="H22" s="18"/>
      <c r="I22" s="18">
        <v>9223</v>
      </c>
      <c r="J22" s="18">
        <v>5890</v>
      </c>
    </row>
    <row r="23" spans="1:10" s="2" customFormat="1" ht="12.75">
      <c r="A23" s="4" t="s">
        <v>37</v>
      </c>
      <c r="B23" s="18">
        <f>+B24-B22</f>
        <v>29916</v>
      </c>
      <c r="C23" s="18">
        <f>+C24-C22</f>
        <v>23267</v>
      </c>
      <c r="D23" s="18"/>
      <c r="E23" s="18">
        <f>+E24-E22</f>
        <v>483163</v>
      </c>
      <c r="F23" s="18">
        <f>+F24-F22</f>
        <v>103551</v>
      </c>
      <c r="G23" s="18">
        <v>1125.4921422505965</v>
      </c>
      <c r="H23" s="18"/>
      <c r="I23" s="18">
        <f>+I24-I22</f>
        <v>19551</v>
      </c>
      <c r="J23" s="18">
        <f>+J24-J22</f>
        <v>11827</v>
      </c>
    </row>
    <row r="24" spans="1:10" s="2" customFormat="1" ht="12.75">
      <c r="A24" s="4" t="s">
        <v>38</v>
      </c>
      <c r="B24" s="18">
        <v>42825</v>
      </c>
      <c r="C24" s="18">
        <v>33678</v>
      </c>
      <c r="D24" s="18"/>
      <c r="E24" s="18">
        <v>584915</v>
      </c>
      <c r="F24" s="18">
        <v>123553</v>
      </c>
      <c r="G24" s="18">
        <v>1737</v>
      </c>
      <c r="H24" s="18"/>
      <c r="I24" s="18">
        <v>28774</v>
      </c>
      <c r="J24" s="18">
        <v>17717</v>
      </c>
    </row>
    <row r="25" spans="1:13" s="2" customFormat="1" ht="27" customHeight="1">
      <c r="A25" s="11" t="s">
        <v>39</v>
      </c>
      <c r="B25" s="21">
        <f>+B10/B24*100</f>
        <v>5.538820782253357</v>
      </c>
      <c r="C25" s="21">
        <f aca="true" t="shared" si="0" ref="C25:J25">+C10/C24*100</f>
        <v>5.555555555555555</v>
      </c>
      <c r="D25" s="21"/>
      <c r="E25" s="21">
        <f t="shared" si="0"/>
        <v>4.077515536445466</v>
      </c>
      <c r="F25" s="21">
        <f t="shared" si="0"/>
        <v>2.8400767282057093</v>
      </c>
      <c r="G25" s="21">
        <f t="shared" si="0"/>
        <v>134.4271732872769</v>
      </c>
      <c r="H25" s="21"/>
      <c r="I25" s="21">
        <f t="shared" si="0"/>
        <v>8.976854104399806</v>
      </c>
      <c r="J25" s="21">
        <f t="shared" si="0"/>
        <v>9.3864649771406</v>
      </c>
      <c r="M25" s="42"/>
    </row>
    <row r="26" spans="1:10" ht="9" customHeight="1">
      <c r="A26" s="15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3.5" customHeight="1">
      <c r="A27" s="3" t="s">
        <v>71</v>
      </c>
      <c r="B27" s="23"/>
      <c r="C27" s="23"/>
      <c r="D27" s="23"/>
      <c r="E27" s="23"/>
      <c r="F27" s="23"/>
      <c r="G27" s="23"/>
      <c r="H27" s="23"/>
      <c r="I27" s="23"/>
      <c r="J27" s="23"/>
    </row>
    <row r="28" ht="12.75">
      <c r="A28" s="3" t="s">
        <v>45</v>
      </c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M29" s="43"/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ht="12.75">
      <c r="M31" s="43"/>
    </row>
  </sheetData>
  <sheetProtection/>
  <mergeCells count="13">
    <mergeCell ref="J3:J4"/>
    <mergeCell ref="A5:J5"/>
    <mergeCell ref="A11:J11"/>
    <mergeCell ref="A21:J21"/>
    <mergeCell ref="A2:A4"/>
    <mergeCell ref="B3:B4"/>
    <mergeCell ref="B2:C2"/>
    <mergeCell ref="E2:G2"/>
    <mergeCell ref="I2:J2"/>
    <mergeCell ref="E3:E4"/>
    <mergeCell ref="F3:G3"/>
    <mergeCell ref="I3:I4"/>
    <mergeCell ref="C3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8515625" style="24" customWidth="1"/>
    <col min="2" max="7" width="10.140625" style="24" customWidth="1"/>
    <col min="8" max="16384" width="9.140625" style="24" customWidth="1"/>
  </cols>
  <sheetData>
    <row r="1" spans="1:7" ht="22.5" customHeight="1">
      <c r="A1" s="9" t="s">
        <v>21</v>
      </c>
      <c r="B1" s="9"/>
      <c r="C1" s="9"/>
      <c r="D1" s="9"/>
      <c r="E1" s="9"/>
      <c r="F1" s="9"/>
      <c r="G1" s="9"/>
    </row>
    <row r="2" spans="1:7" ht="15" customHeight="1">
      <c r="A2" s="25"/>
      <c r="B2" s="66" t="s">
        <v>50</v>
      </c>
      <c r="C2" s="66"/>
      <c r="D2" s="66"/>
      <c r="E2" s="66" t="s">
        <v>52</v>
      </c>
      <c r="F2" s="66"/>
      <c r="G2" s="66"/>
    </row>
    <row r="3" spans="1:7" ht="26.25" customHeight="1">
      <c r="A3" s="15"/>
      <c r="B3" s="38" t="s">
        <v>53</v>
      </c>
      <c r="C3" s="38" t="s">
        <v>54</v>
      </c>
      <c r="D3" s="38" t="s">
        <v>28</v>
      </c>
      <c r="E3" s="38" t="s">
        <v>53</v>
      </c>
      <c r="F3" s="38" t="s">
        <v>54</v>
      </c>
      <c r="G3" s="38" t="s">
        <v>28</v>
      </c>
    </row>
    <row r="4" spans="1:7" s="26" customFormat="1" ht="24.75" customHeight="1">
      <c r="A4" s="67" t="s">
        <v>31</v>
      </c>
      <c r="B4" s="67"/>
      <c r="C4" s="67"/>
      <c r="D4" s="67"/>
      <c r="E4" s="67"/>
      <c r="F4" s="67"/>
      <c r="G4" s="67"/>
    </row>
    <row r="5" spans="1:13" ht="12.75" customHeight="1">
      <c r="A5" s="17">
        <v>2007</v>
      </c>
      <c r="B5" s="27">
        <v>1030042</v>
      </c>
      <c r="C5" s="27">
        <v>228436</v>
      </c>
      <c r="D5" s="27">
        <f>+B5+C5</f>
        <v>1258478</v>
      </c>
      <c r="E5" s="27">
        <v>8668</v>
      </c>
      <c r="F5" s="27">
        <v>4577</v>
      </c>
      <c r="G5" s="27">
        <f>+E5+F5</f>
        <v>13245</v>
      </c>
      <c r="H5" s="27"/>
      <c r="I5" s="27"/>
      <c r="J5" s="27"/>
      <c r="K5" s="27"/>
      <c r="L5" s="27"/>
      <c r="M5" s="27"/>
    </row>
    <row r="6" spans="1:13" ht="12.75" customHeight="1">
      <c r="A6" s="17">
        <v>2008</v>
      </c>
      <c r="B6" s="27">
        <v>1024436</v>
      </c>
      <c r="C6" s="27">
        <v>229565</v>
      </c>
      <c r="D6" s="27">
        <f>+B6+C6</f>
        <v>1254001</v>
      </c>
      <c r="E6" s="27">
        <v>8888</v>
      </c>
      <c r="F6" s="27">
        <v>4734</v>
      </c>
      <c r="G6" s="27">
        <f>+E6+F6</f>
        <v>13622</v>
      </c>
      <c r="H6" s="27"/>
      <c r="I6" s="27"/>
      <c r="J6" s="27"/>
      <c r="K6" s="27"/>
      <c r="L6" s="27"/>
      <c r="M6" s="27"/>
    </row>
    <row r="7" spans="1:13" ht="12.75" customHeight="1">
      <c r="A7" s="17">
        <v>2009</v>
      </c>
      <c r="B7" s="27">
        <v>1007229</v>
      </c>
      <c r="C7" s="27">
        <v>235127</v>
      </c>
      <c r="D7" s="27">
        <f>+B7+C7</f>
        <v>1242356</v>
      </c>
      <c r="E7" s="27">
        <v>9070</v>
      </c>
      <c r="F7" s="27">
        <v>5133</v>
      </c>
      <c r="G7" s="27">
        <f>+E7+F7</f>
        <v>14203</v>
      </c>
      <c r="H7" s="27"/>
      <c r="I7" s="27"/>
      <c r="J7" s="27"/>
      <c r="K7" s="27"/>
      <c r="L7" s="27"/>
      <c r="M7" s="27"/>
    </row>
    <row r="8" spans="1:13" ht="12.75" customHeight="1">
      <c r="A8" s="17">
        <v>2010</v>
      </c>
      <c r="B8" s="27">
        <v>1004203</v>
      </c>
      <c r="C8" s="27">
        <v>238921</v>
      </c>
      <c r="D8" s="27">
        <f>+B8+C8</f>
        <v>1243124</v>
      </c>
      <c r="E8" s="27">
        <v>9333</v>
      </c>
      <c r="F8" s="27">
        <v>5290</v>
      </c>
      <c r="G8" s="27">
        <f>+E8+F8</f>
        <v>14623</v>
      </c>
      <c r="H8" s="27"/>
      <c r="I8" s="27"/>
      <c r="J8" s="27"/>
      <c r="K8" s="27"/>
      <c r="L8" s="27"/>
      <c r="M8" s="27"/>
    </row>
    <row r="9" spans="1:13" ht="12.75" customHeight="1">
      <c r="A9" s="17">
        <v>2011</v>
      </c>
      <c r="B9" s="27">
        <v>989709</v>
      </c>
      <c r="C9" s="27">
        <v>246602</v>
      </c>
      <c r="D9" s="27">
        <f>+B9+C9</f>
        <v>1236311</v>
      </c>
      <c r="E9" s="27">
        <v>9517</v>
      </c>
      <c r="F9" s="27">
        <v>5656</v>
      </c>
      <c r="G9" s="27">
        <f>+E9+F9</f>
        <v>15173</v>
      </c>
      <c r="H9" s="27"/>
      <c r="I9" s="27"/>
      <c r="J9" s="27"/>
      <c r="K9" s="27"/>
      <c r="L9" s="27"/>
      <c r="M9" s="27"/>
    </row>
    <row r="10" spans="1:7" ht="21.75" customHeight="1">
      <c r="A10" s="65" t="s">
        <v>44</v>
      </c>
      <c r="B10" s="65"/>
      <c r="C10" s="65"/>
      <c r="D10" s="65"/>
      <c r="E10" s="65"/>
      <c r="F10" s="65"/>
      <c r="G10" s="65"/>
    </row>
    <row r="11" spans="1:13" ht="18" customHeight="1">
      <c r="A11" s="19" t="s">
        <v>0</v>
      </c>
      <c r="B11" s="27">
        <v>97740</v>
      </c>
      <c r="C11" s="27">
        <v>20028</v>
      </c>
      <c r="D11" s="27">
        <f>+B11+C11</f>
        <v>117768</v>
      </c>
      <c r="E11" s="27">
        <v>780</v>
      </c>
      <c r="F11" s="27">
        <v>432</v>
      </c>
      <c r="G11" s="27">
        <f>+E11+F11</f>
        <v>1212</v>
      </c>
      <c r="H11" s="27"/>
      <c r="I11" s="27"/>
      <c r="J11" s="27"/>
      <c r="K11" s="27"/>
      <c r="L11" s="27"/>
      <c r="M11" s="27"/>
    </row>
    <row r="12" spans="1:13" ht="12.75" customHeight="1">
      <c r="A12" s="19" t="s">
        <v>1</v>
      </c>
      <c r="B12" s="27">
        <v>54069</v>
      </c>
      <c r="C12" s="27">
        <v>11659</v>
      </c>
      <c r="D12" s="27">
        <f aca="true" t="shared" si="0" ref="D12:D19">+B12+C12</f>
        <v>65728</v>
      </c>
      <c r="E12" s="27">
        <v>523</v>
      </c>
      <c r="F12" s="27">
        <v>252</v>
      </c>
      <c r="G12" s="27">
        <f aca="true" t="shared" si="1" ref="G12:G19">+E12+F12</f>
        <v>775</v>
      </c>
      <c r="H12" s="27"/>
      <c r="I12" s="27"/>
      <c r="J12" s="27"/>
      <c r="K12" s="27"/>
      <c r="L12" s="27"/>
      <c r="M12" s="27"/>
    </row>
    <row r="13" spans="1:13" ht="12.75" customHeight="1">
      <c r="A13" s="19" t="s">
        <v>2</v>
      </c>
      <c r="B13" s="27">
        <v>181239</v>
      </c>
      <c r="C13" s="27">
        <v>49455</v>
      </c>
      <c r="D13" s="27">
        <f t="shared" si="0"/>
        <v>230694</v>
      </c>
      <c r="E13" s="27">
        <v>1837</v>
      </c>
      <c r="F13" s="27">
        <v>1136</v>
      </c>
      <c r="G13" s="27">
        <f t="shared" si="1"/>
        <v>2973</v>
      </c>
      <c r="H13" s="27"/>
      <c r="I13" s="27"/>
      <c r="J13" s="27"/>
      <c r="K13" s="27"/>
      <c r="L13" s="27"/>
      <c r="M13" s="27"/>
    </row>
    <row r="14" spans="1:13" ht="12.75" customHeight="1">
      <c r="A14" s="19" t="s">
        <v>3</v>
      </c>
      <c r="B14" s="27">
        <v>38131</v>
      </c>
      <c r="C14" s="27">
        <v>8257</v>
      </c>
      <c r="D14" s="27">
        <f t="shared" si="0"/>
        <v>46388</v>
      </c>
      <c r="E14" s="27">
        <v>312</v>
      </c>
      <c r="F14" s="27">
        <v>180</v>
      </c>
      <c r="G14" s="27">
        <f t="shared" si="1"/>
        <v>492</v>
      </c>
      <c r="H14" s="27"/>
      <c r="I14" s="27"/>
      <c r="J14" s="27"/>
      <c r="K14" s="27"/>
      <c r="L14" s="27"/>
      <c r="M14" s="27"/>
    </row>
    <row r="15" spans="1:13" ht="12.75" customHeight="1">
      <c r="A15" s="17" t="s">
        <v>4</v>
      </c>
      <c r="B15" s="27">
        <v>159322</v>
      </c>
      <c r="C15" s="27">
        <v>39624</v>
      </c>
      <c r="D15" s="27">
        <f t="shared" si="0"/>
        <v>198946</v>
      </c>
      <c r="E15" s="27">
        <v>1486</v>
      </c>
      <c r="F15" s="27">
        <v>902</v>
      </c>
      <c r="G15" s="27">
        <f t="shared" si="1"/>
        <v>2388</v>
      </c>
      <c r="H15" s="27"/>
      <c r="I15" s="27"/>
      <c r="J15" s="27"/>
      <c r="K15" s="27"/>
      <c r="L15" s="27"/>
      <c r="M15" s="27"/>
    </row>
    <row r="16" spans="1:13" ht="12.75" customHeight="1">
      <c r="A16" s="17" t="s">
        <v>5</v>
      </c>
      <c r="B16" s="27">
        <v>228991</v>
      </c>
      <c r="C16" s="27">
        <v>63031</v>
      </c>
      <c r="D16" s="27">
        <f t="shared" si="0"/>
        <v>292022</v>
      </c>
      <c r="E16" s="27">
        <v>2390</v>
      </c>
      <c r="F16" s="27">
        <v>1544</v>
      </c>
      <c r="G16" s="27">
        <f t="shared" si="1"/>
        <v>3934</v>
      </c>
      <c r="H16" s="27"/>
      <c r="I16" s="27"/>
      <c r="J16" s="27"/>
      <c r="K16" s="27"/>
      <c r="L16" s="27"/>
      <c r="M16" s="27"/>
    </row>
    <row r="17" spans="1:13" ht="12.75" customHeight="1">
      <c r="A17" s="17" t="s">
        <v>8</v>
      </c>
      <c r="B17" s="27">
        <v>62123</v>
      </c>
      <c r="C17" s="27">
        <v>13869</v>
      </c>
      <c r="D17" s="27">
        <f t="shared" si="0"/>
        <v>75992</v>
      </c>
      <c r="E17" s="27">
        <v>557</v>
      </c>
      <c r="F17" s="27">
        <v>302</v>
      </c>
      <c r="G17" s="27">
        <f t="shared" si="1"/>
        <v>859</v>
      </c>
      <c r="H17" s="27"/>
      <c r="I17" s="27"/>
      <c r="J17" s="27"/>
      <c r="K17" s="27"/>
      <c r="L17" s="27"/>
      <c r="M17" s="27"/>
    </row>
    <row r="18" spans="1:13" ht="12.75" customHeight="1">
      <c r="A18" s="17" t="s">
        <v>6</v>
      </c>
      <c r="B18" s="27">
        <v>75661</v>
      </c>
      <c r="C18" s="27">
        <v>19452</v>
      </c>
      <c r="D18" s="27">
        <f t="shared" si="0"/>
        <v>95113</v>
      </c>
      <c r="E18" s="27">
        <v>826</v>
      </c>
      <c r="F18" s="27">
        <v>439</v>
      </c>
      <c r="G18" s="27">
        <f t="shared" si="1"/>
        <v>1265</v>
      </c>
      <c r="H18" s="27"/>
      <c r="I18" s="27"/>
      <c r="J18" s="27"/>
      <c r="K18" s="27"/>
      <c r="L18" s="27"/>
      <c r="M18" s="27"/>
    </row>
    <row r="19" spans="1:13" ht="12.75" customHeight="1">
      <c r="A19" s="17" t="s">
        <v>7</v>
      </c>
      <c r="B19" s="27">
        <v>92429</v>
      </c>
      <c r="C19" s="27">
        <v>21227</v>
      </c>
      <c r="D19" s="27">
        <f t="shared" si="0"/>
        <v>113656</v>
      </c>
      <c r="E19" s="27">
        <v>806</v>
      </c>
      <c r="F19" s="27">
        <v>468</v>
      </c>
      <c r="G19" s="27">
        <f t="shared" si="1"/>
        <v>1274</v>
      </c>
      <c r="H19" s="27"/>
      <c r="I19" s="27"/>
      <c r="J19" s="27"/>
      <c r="K19" s="27"/>
      <c r="L19" s="27"/>
      <c r="M19" s="27"/>
    </row>
    <row r="20" spans="1:7" ht="21.75" customHeight="1">
      <c r="A20" s="65" t="s">
        <v>34</v>
      </c>
      <c r="B20" s="65"/>
      <c r="C20" s="65"/>
      <c r="D20" s="65"/>
      <c r="E20" s="65"/>
      <c r="F20" s="65"/>
      <c r="G20" s="65"/>
    </row>
    <row r="21" spans="1:7" ht="18" customHeight="1">
      <c r="A21" s="4" t="s">
        <v>36</v>
      </c>
      <c r="B21" s="27">
        <v>3847343</v>
      </c>
      <c r="C21" s="27">
        <v>1013917</v>
      </c>
      <c r="D21" s="27">
        <f>+B21+C21</f>
        <v>4861260</v>
      </c>
      <c r="E21" s="27">
        <v>38273</v>
      </c>
      <c r="F21" s="27">
        <v>22693</v>
      </c>
      <c r="G21" s="27">
        <f>+E21+F21</f>
        <v>60966</v>
      </c>
    </row>
    <row r="22" spans="1:7" ht="12.75" customHeight="1">
      <c r="A22" s="4" t="s">
        <v>37</v>
      </c>
      <c r="B22" s="27">
        <f aca="true" t="shared" si="2" ref="B22:G22">B23-B21</f>
        <v>10970453</v>
      </c>
      <c r="C22" s="27">
        <f t="shared" si="2"/>
        <v>1823398</v>
      </c>
      <c r="D22" s="27">
        <f t="shared" si="2"/>
        <v>12793851</v>
      </c>
      <c r="E22" s="27">
        <f t="shared" si="2"/>
        <v>135053</v>
      </c>
      <c r="F22" s="27">
        <f t="shared" si="2"/>
        <v>39602</v>
      </c>
      <c r="G22" s="27">
        <f t="shared" si="2"/>
        <v>174655</v>
      </c>
    </row>
    <row r="23" spans="1:7" ht="12.75" customHeight="1">
      <c r="A23" s="4" t="s">
        <v>38</v>
      </c>
      <c r="B23" s="27">
        <v>14817796</v>
      </c>
      <c r="C23" s="27">
        <v>2837315</v>
      </c>
      <c r="D23" s="27">
        <f>+B23+C23</f>
        <v>17655111</v>
      </c>
      <c r="E23" s="27">
        <v>173326</v>
      </c>
      <c r="F23" s="27">
        <v>62295</v>
      </c>
      <c r="G23" s="27">
        <f>+E23+F23</f>
        <v>235621</v>
      </c>
    </row>
    <row r="24" spans="1:7" ht="27" customHeight="1">
      <c r="A24" s="11" t="s">
        <v>39</v>
      </c>
      <c r="B24" s="28">
        <f aca="true" t="shared" si="3" ref="B24:G24">+B9/B23*100</f>
        <v>6.679191696254963</v>
      </c>
      <c r="C24" s="28">
        <f t="shared" si="3"/>
        <v>8.691386046314914</v>
      </c>
      <c r="D24" s="28">
        <f t="shared" si="3"/>
        <v>7.002567131976684</v>
      </c>
      <c r="E24" s="28">
        <f t="shared" si="3"/>
        <v>5.4908092265442</v>
      </c>
      <c r="F24" s="28">
        <f t="shared" si="3"/>
        <v>9.079380367605747</v>
      </c>
      <c r="G24" s="28">
        <f t="shared" si="3"/>
        <v>6.439578815131079</v>
      </c>
    </row>
    <row r="25" spans="1:7" ht="9" customHeight="1">
      <c r="A25" s="15"/>
      <c r="B25" s="29"/>
      <c r="C25" s="29"/>
      <c r="D25" s="29"/>
      <c r="E25" s="29"/>
      <c r="F25" s="29"/>
      <c r="G25" s="29"/>
    </row>
    <row r="26" ht="13.5" customHeight="1">
      <c r="A26" s="4" t="s">
        <v>55</v>
      </c>
    </row>
    <row r="27" ht="12.75" customHeight="1"/>
    <row r="28" ht="13.5" customHeight="1"/>
    <row r="29" spans="1:7" ht="12.75">
      <c r="A29" s="30"/>
      <c r="B29" s="31"/>
      <c r="C29" s="31"/>
      <c r="D29" s="31"/>
      <c r="E29" s="31"/>
      <c r="F29" s="31"/>
      <c r="G29" s="31"/>
    </row>
    <row r="30" spans="1:7" s="30" customFormat="1" ht="13.5" customHeight="1">
      <c r="A30" s="24"/>
      <c r="B30" s="24"/>
      <c r="C30" s="24"/>
      <c r="D30" s="24"/>
      <c r="E30" s="24"/>
      <c r="F30" s="24"/>
      <c r="G30" s="24"/>
    </row>
    <row r="32" ht="13.5" customHeight="1"/>
    <row r="34" ht="13.5" customHeight="1"/>
    <row r="36" ht="18.75" customHeight="1"/>
    <row r="39" ht="13.5" customHeight="1"/>
    <row r="41" ht="13.5" customHeight="1"/>
    <row r="43" ht="13.5" customHeight="1"/>
    <row r="45" ht="13.5" customHeight="1"/>
    <row r="47" ht="9" customHeight="1"/>
    <row r="48" ht="12.75" customHeight="1"/>
  </sheetData>
  <sheetProtection/>
  <mergeCells count="5">
    <mergeCell ref="A10:G10"/>
    <mergeCell ref="A20:G20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G22 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1.8515625" style="3" customWidth="1"/>
    <col min="2" max="2" width="10.7109375" style="3" customWidth="1"/>
    <col min="3" max="3" width="9.140625" style="3" customWidth="1"/>
    <col min="4" max="4" width="10.7109375" style="3" customWidth="1"/>
    <col min="5" max="5" width="9.140625" style="3" customWidth="1"/>
    <col min="6" max="6" width="10.7109375" style="3" customWidth="1"/>
    <col min="7" max="7" width="9.140625" style="3" customWidth="1"/>
    <col min="8" max="8" width="10.7109375" style="3" customWidth="1"/>
    <col min="9" max="9" width="9.140625" style="3" customWidth="1"/>
    <col min="10" max="10" width="14.8515625" style="3" customWidth="1"/>
    <col min="11" max="11" width="9.7109375" style="3" bestFit="1" customWidth="1"/>
    <col min="12" max="15" width="9.140625" style="3" customWidth="1"/>
    <col min="16" max="16" width="10.140625" style="3" bestFit="1" customWidth="1"/>
    <col min="17" max="17" width="9.7109375" style="3" bestFit="1" customWidth="1"/>
    <col min="18" max="16384" width="9.140625" style="3" customWidth="1"/>
  </cols>
  <sheetData>
    <row r="1" spans="1:9" ht="24" customHeight="1">
      <c r="A1" s="9" t="s">
        <v>22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60"/>
      <c r="B2" s="64" t="s">
        <v>9</v>
      </c>
      <c r="C2" s="64"/>
      <c r="D2" s="64" t="s">
        <v>56</v>
      </c>
      <c r="E2" s="64"/>
      <c r="F2" s="64" t="s">
        <v>57</v>
      </c>
      <c r="G2" s="64"/>
      <c r="H2" s="64" t="s">
        <v>28</v>
      </c>
      <c r="I2" s="64"/>
    </row>
    <row r="3" spans="1:9" ht="24" customHeight="1">
      <c r="A3" s="62"/>
      <c r="B3" s="16" t="s">
        <v>50</v>
      </c>
      <c r="C3" s="16" t="s">
        <v>58</v>
      </c>
      <c r="D3" s="16" t="s">
        <v>50</v>
      </c>
      <c r="E3" s="16" t="s">
        <v>58</v>
      </c>
      <c r="F3" s="16" t="s">
        <v>50</v>
      </c>
      <c r="G3" s="16" t="s">
        <v>58</v>
      </c>
      <c r="H3" s="16" t="s">
        <v>50</v>
      </c>
      <c r="I3" s="16" t="s">
        <v>58</v>
      </c>
    </row>
    <row r="4" spans="1:9" ht="24.75" customHeight="1">
      <c r="A4" s="68" t="s">
        <v>31</v>
      </c>
      <c r="B4" s="68"/>
      <c r="C4" s="68"/>
      <c r="D4" s="68"/>
      <c r="E4" s="68"/>
      <c r="F4" s="68"/>
      <c r="G4" s="68"/>
      <c r="H4" s="68"/>
      <c r="I4" s="68"/>
    </row>
    <row r="5" spans="1:18" ht="12.75">
      <c r="A5" s="17">
        <v>2007</v>
      </c>
      <c r="B5" s="18">
        <v>1185066</v>
      </c>
      <c r="C5" s="18">
        <v>12892</v>
      </c>
      <c r="D5" s="18">
        <v>73412</v>
      </c>
      <c r="E5" s="18">
        <v>353</v>
      </c>
      <c r="F5" s="18">
        <v>443804</v>
      </c>
      <c r="G5" s="18">
        <v>1934</v>
      </c>
      <c r="H5" s="8">
        <f aca="true" t="shared" si="0" ref="H5:I9">+B5+D5+F5</f>
        <v>1702282</v>
      </c>
      <c r="I5" s="8">
        <f t="shared" si="0"/>
        <v>15179</v>
      </c>
      <c r="K5" s="18"/>
      <c r="L5" s="41"/>
      <c r="M5" s="18"/>
      <c r="N5" s="18"/>
      <c r="O5" s="18"/>
      <c r="P5" s="18"/>
      <c r="Q5" s="18"/>
      <c r="R5" s="18"/>
    </row>
    <row r="6" spans="1:18" ht="12.75">
      <c r="A6" s="17">
        <v>2008</v>
      </c>
      <c r="B6" s="18">
        <v>1182427</v>
      </c>
      <c r="C6" s="18">
        <v>13276</v>
      </c>
      <c r="D6" s="18">
        <v>71574</v>
      </c>
      <c r="E6" s="18">
        <v>365</v>
      </c>
      <c r="F6" s="18">
        <v>459743</v>
      </c>
      <c r="G6" s="18">
        <v>2055</v>
      </c>
      <c r="H6" s="8">
        <f t="shared" si="0"/>
        <v>1713744</v>
      </c>
      <c r="I6" s="8">
        <f t="shared" si="0"/>
        <v>15696</v>
      </c>
      <c r="K6" s="18"/>
      <c r="L6" s="41"/>
      <c r="M6" s="18"/>
      <c r="N6" s="18"/>
      <c r="O6" s="18"/>
      <c r="P6" s="18"/>
      <c r="Q6" s="18"/>
      <c r="R6" s="18"/>
    </row>
    <row r="7" spans="1:18" ht="12.75">
      <c r="A7" s="17">
        <v>2009</v>
      </c>
      <c r="B7" s="18">
        <v>1173067</v>
      </c>
      <c r="C7" s="18">
        <v>13832</v>
      </c>
      <c r="D7" s="18">
        <v>69289</v>
      </c>
      <c r="E7" s="18">
        <v>371</v>
      </c>
      <c r="F7" s="18">
        <v>471474</v>
      </c>
      <c r="G7" s="18">
        <v>2183</v>
      </c>
      <c r="H7" s="8">
        <f t="shared" si="0"/>
        <v>1713830</v>
      </c>
      <c r="I7" s="8">
        <f t="shared" si="0"/>
        <v>16386</v>
      </c>
      <c r="K7" s="41"/>
      <c r="L7" s="41"/>
      <c r="M7" s="41"/>
      <c r="N7" s="18"/>
      <c r="O7" s="18"/>
      <c r="P7" s="18"/>
      <c r="Q7" s="18"/>
      <c r="R7" s="18"/>
    </row>
    <row r="8" spans="1:18" ht="12.75">
      <c r="A8" s="17">
        <v>2010</v>
      </c>
      <c r="B8" s="18">
        <v>1175812</v>
      </c>
      <c r="C8" s="18">
        <v>14259</v>
      </c>
      <c r="D8" s="18">
        <v>67312</v>
      </c>
      <c r="E8" s="18">
        <v>364</v>
      </c>
      <c r="F8" s="18">
        <v>478481</v>
      </c>
      <c r="G8" s="18">
        <v>2233</v>
      </c>
      <c r="H8" s="8">
        <f t="shared" si="0"/>
        <v>1721605</v>
      </c>
      <c r="I8" s="8">
        <f t="shared" si="0"/>
        <v>16856</v>
      </c>
      <c r="J8" s="8"/>
      <c r="K8" s="8"/>
      <c r="L8" s="8"/>
      <c r="M8" s="8"/>
      <c r="N8" s="8"/>
      <c r="O8" s="8"/>
      <c r="P8" s="18"/>
      <c r="Q8" s="18"/>
      <c r="R8" s="18"/>
    </row>
    <row r="9" spans="1:18" ht="12.75">
      <c r="A9" s="17">
        <v>2011</v>
      </c>
      <c r="B9" s="18">
        <v>1171304</v>
      </c>
      <c r="C9" s="18">
        <v>14813</v>
      </c>
      <c r="D9" s="18">
        <f>SUM(D11:D19)</f>
        <v>65003</v>
      </c>
      <c r="E9" s="18">
        <f>SUM(E11:E19)</f>
        <v>360</v>
      </c>
      <c r="F9" s="18">
        <v>488856</v>
      </c>
      <c r="G9" s="18">
        <v>2317</v>
      </c>
      <c r="H9" s="8">
        <f t="shared" si="0"/>
        <v>1725163</v>
      </c>
      <c r="I9" s="8">
        <f t="shared" si="0"/>
        <v>17490</v>
      </c>
      <c r="J9" s="8"/>
      <c r="K9" s="8"/>
      <c r="L9" s="8"/>
      <c r="M9" s="8"/>
      <c r="N9" s="8"/>
      <c r="O9" s="8"/>
      <c r="P9" s="18"/>
      <c r="Q9" s="18"/>
      <c r="R9" s="18"/>
    </row>
    <row r="10" spans="1:9" ht="21.75" customHeight="1">
      <c r="A10" s="68" t="s">
        <v>44</v>
      </c>
      <c r="B10" s="68"/>
      <c r="C10" s="68"/>
      <c r="D10" s="68"/>
      <c r="E10" s="68"/>
      <c r="F10" s="68"/>
      <c r="G10" s="68"/>
      <c r="H10" s="68"/>
      <c r="I10" s="68"/>
    </row>
    <row r="11" spans="1:16" ht="12.75">
      <c r="A11" s="19" t="s">
        <v>0</v>
      </c>
      <c r="B11" s="20">
        <v>110092</v>
      </c>
      <c r="C11" s="20">
        <v>1165</v>
      </c>
      <c r="D11" s="20">
        <v>7676</v>
      </c>
      <c r="E11" s="20">
        <v>46</v>
      </c>
      <c r="F11" s="20">
        <v>46787</v>
      </c>
      <c r="G11" s="20">
        <v>214</v>
      </c>
      <c r="H11" s="8">
        <f>+B11+D11+F11</f>
        <v>164555</v>
      </c>
      <c r="I11" s="8">
        <f>+C11+E11+G11</f>
        <v>1425</v>
      </c>
      <c r="J11" s="41"/>
      <c r="K11" s="18"/>
      <c r="L11" s="41"/>
      <c r="M11" s="18"/>
      <c r="N11" s="41"/>
      <c r="O11" s="18"/>
      <c r="P11" s="18"/>
    </row>
    <row r="12" spans="1:16" ht="12.75">
      <c r="A12" s="19" t="s">
        <v>1</v>
      </c>
      <c r="B12" s="20">
        <v>60267</v>
      </c>
      <c r="C12" s="20">
        <v>732</v>
      </c>
      <c r="D12" s="20">
        <v>5461</v>
      </c>
      <c r="E12" s="20">
        <v>43</v>
      </c>
      <c r="F12" s="20">
        <v>26141</v>
      </c>
      <c r="G12" s="20">
        <v>119</v>
      </c>
      <c r="H12" s="8">
        <f aca="true" t="shared" si="1" ref="H12:H19">+B12+D12+F12</f>
        <v>91869</v>
      </c>
      <c r="I12" s="8">
        <f aca="true" t="shared" si="2" ref="I12:I19">+C12+E12+G12</f>
        <v>894</v>
      </c>
      <c r="J12" s="41"/>
      <c r="K12" s="46"/>
      <c r="L12" s="18"/>
      <c r="M12" s="18"/>
      <c r="N12" s="18"/>
      <c r="O12" s="18"/>
      <c r="P12" s="18"/>
    </row>
    <row r="13" spans="1:16" ht="12.75">
      <c r="A13" s="19" t="s">
        <v>2</v>
      </c>
      <c r="B13" s="20">
        <v>222720</v>
      </c>
      <c r="C13" s="20">
        <v>2931</v>
      </c>
      <c r="D13" s="20">
        <v>7974</v>
      </c>
      <c r="E13" s="20">
        <v>42</v>
      </c>
      <c r="F13" s="20">
        <v>91219</v>
      </c>
      <c r="G13" s="20">
        <v>436</v>
      </c>
      <c r="H13" s="8">
        <f t="shared" si="1"/>
        <v>321913</v>
      </c>
      <c r="I13" s="8">
        <f t="shared" si="2"/>
        <v>3409</v>
      </c>
      <c r="J13" s="41"/>
      <c r="K13" s="18"/>
      <c r="L13" s="18"/>
      <c r="M13" s="18"/>
      <c r="N13" s="41"/>
      <c r="O13" s="18"/>
      <c r="P13" s="18"/>
    </row>
    <row r="14" spans="1:16" ht="12.75">
      <c r="A14" s="19" t="s">
        <v>3</v>
      </c>
      <c r="B14" s="20">
        <v>41266</v>
      </c>
      <c r="C14" s="20">
        <v>454</v>
      </c>
      <c r="D14" s="20">
        <v>5122</v>
      </c>
      <c r="E14" s="20">
        <v>37</v>
      </c>
      <c r="F14" s="20">
        <v>17654</v>
      </c>
      <c r="G14" s="20">
        <v>83</v>
      </c>
      <c r="H14" s="8">
        <f t="shared" si="1"/>
        <v>64042</v>
      </c>
      <c r="I14" s="8">
        <f t="shared" si="2"/>
        <v>574</v>
      </c>
      <c r="J14" s="41"/>
      <c r="K14" s="18"/>
      <c r="L14" s="18"/>
      <c r="M14" s="18"/>
      <c r="N14" s="18"/>
      <c r="O14" s="18"/>
      <c r="P14" s="18"/>
    </row>
    <row r="15" spans="1:16" ht="12.75">
      <c r="A15" s="17" t="s">
        <v>4</v>
      </c>
      <c r="B15" s="20">
        <v>188349</v>
      </c>
      <c r="C15" s="20">
        <v>2339</v>
      </c>
      <c r="D15" s="20">
        <v>10597</v>
      </c>
      <c r="E15" s="20">
        <v>50</v>
      </c>
      <c r="F15" s="20">
        <v>67214</v>
      </c>
      <c r="G15" s="20">
        <v>329</v>
      </c>
      <c r="H15" s="8">
        <f t="shared" si="1"/>
        <v>266160</v>
      </c>
      <c r="I15" s="8">
        <f t="shared" si="2"/>
        <v>2718</v>
      </c>
      <c r="J15" s="41"/>
      <c r="K15" s="18"/>
      <c r="L15" s="41"/>
      <c r="M15" s="18"/>
      <c r="N15" s="18"/>
      <c r="O15" s="18"/>
      <c r="P15" s="18"/>
    </row>
    <row r="16" spans="1:16" ht="12.75">
      <c r="A16" s="17" t="s">
        <v>5</v>
      </c>
      <c r="B16" s="20">
        <v>275263</v>
      </c>
      <c r="C16" s="20">
        <v>3849</v>
      </c>
      <c r="D16" s="20">
        <v>16759</v>
      </c>
      <c r="E16" s="20">
        <v>85</v>
      </c>
      <c r="F16" s="20">
        <v>126301</v>
      </c>
      <c r="G16" s="20">
        <v>606</v>
      </c>
      <c r="H16" s="8">
        <f t="shared" si="1"/>
        <v>418323</v>
      </c>
      <c r="I16" s="8">
        <f t="shared" si="2"/>
        <v>4540</v>
      </c>
      <c r="J16" s="41"/>
      <c r="K16" s="18"/>
      <c r="L16" s="18"/>
      <c r="M16" s="18"/>
      <c r="N16" s="18"/>
      <c r="O16" s="18"/>
      <c r="P16" s="18"/>
    </row>
    <row r="17" spans="1:16" ht="12.75">
      <c r="A17" s="17" t="s">
        <v>8</v>
      </c>
      <c r="B17" s="20">
        <v>72993</v>
      </c>
      <c r="C17" s="20">
        <v>846</v>
      </c>
      <c r="D17" s="20">
        <v>2999</v>
      </c>
      <c r="E17" s="20">
        <v>14</v>
      </c>
      <c r="F17" s="20">
        <v>31223</v>
      </c>
      <c r="G17" s="20">
        <v>149</v>
      </c>
      <c r="H17" s="8">
        <f t="shared" si="1"/>
        <v>107215</v>
      </c>
      <c r="I17" s="8">
        <f t="shared" si="2"/>
        <v>1009</v>
      </c>
      <c r="J17" s="41"/>
      <c r="K17" s="18"/>
      <c r="L17" s="18"/>
      <c r="M17" s="18"/>
      <c r="N17" s="18"/>
      <c r="O17" s="18"/>
      <c r="P17" s="18"/>
    </row>
    <row r="18" spans="1:16" ht="12.75">
      <c r="A18" s="17" t="s">
        <v>6</v>
      </c>
      <c r="B18" s="20">
        <v>91924</v>
      </c>
      <c r="C18" s="20">
        <v>1248</v>
      </c>
      <c r="D18" s="20">
        <v>3189</v>
      </c>
      <c r="E18" s="20">
        <v>18</v>
      </c>
      <c r="F18" s="20">
        <v>41267</v>
      </c>
      <c r="G18" s="20">
        <v>193</v>
      </c>
      <c r="H18" s="8">
        <f t="shared" si="1"/>
        <v>136380</v>
      </c>
      <c r="I18" s="8">
        <f t="shared" si="2"/>
        <v>1459</v>
      </c>
      <c r="J18" s="41"/>
      <c r="K18" s="18"/>
      <c r="L18" s="18"/>
      <c r="M18" s="18"/>
      <c r="N18" s="18"/>
      <c r="O18" s="18"/>
      <c r="P18" s="18"/>
    </row>
    <row r="19" spans="1:16" ht="12.75">
      <c r="A19" s="17" t="s">
        <v>7</v>
      </c>
      <c r="B19" s="20">
        <v>108430</v>
      </c>
      <c r="C19" s="20">
        <v>1249</v>
      </c>
      <c r="D19" s="20">
        <v>5226</v>
      </c>
      <c r="E19" s="20">
        <v>25</v>
      </c>
      <c r="F19" s="20">
        <v>41041</v>
      </c>
      <c r="G19" s="20">
        <v>188</v>
      </c>
      <c r="H19" s="8">
        <f t="shared" si="1"/>
        <v>154697</v>
      </c>
      <c r="I19" s="8">
        <f t="shared" si="2"/>
        <v>1462</v>
      </c>
      <c r="J19" s="41"/>
      <c r="K19" s="18"/>
      <c r="L19" s="18"/>
      <c r="M19" s="18"/>
      <c r="N19" s="18"/>
      <c r="O19" s="18"/>
      <c r="P19" s="18"/>
    </row>
    <row r="20" spans="1:9" ht="21.75" customHeight="1">
      <c r="A20" s="68" t="s">
        <v>34</v>
      </c>
      <c r="B20" s="68"/>
      <c r="C20" s="68"/>
      <c r="D20" s="68"/>
      <c r="E20" s="68"/>
      <c r="F20" s="68"/>
      <c r="G20" s="68"/>
      <c r="H20" s="68"/>
      <c r="I20" s="68"/>
    </row>
    <row r="21" spans="1:17" ht="12.75">
      <c r="A21" s="4" t="s">
        <v>36</v>
      </c>
      <c r="B21" s="20">
        <v>5125901</v>
      </c>
      <c r="C21" s="20">
        <v>62957</v>
      </c>
      <c r="D21" s="20">
        <v>273967</v>
      </c>
      <c r="E21" s="20">
        <v>1439</v>
      </c>
      <c r="F21" s="20">
        <v>1923069</v>
      </c>
      <c r="G21" s="20">
        <v>9199</v>
      </c>
      <c r="H21" s="8">
        <f aca="true" t="shared" si="3" ref="H21:I23">+B21+D21+F21</f>
        <v>7322937</v>
      </c>
      <c r="I21" s="8">
        <f t="shared" si="3"/>
        <v>73595</v>
      </c>
      <c r="J21" s="32"/>
      <c r="K21" s="32"/>
      <c r="L21" s="32"/>
      <c r="M21" s="33"/>
      <c r="N21" s="33"/>
      <c r="O21" s="33"/>
      <c r="P21" s="34"/>
      <c r="Q21" s="34"/>
    </row>
    <row r="22" spans="1:17" ht="12.75">
      <c r="A22" s="4" t="s">
        <v>37</v>
      </c>
      <c r="B22" s="8">
        <f>+B23-B21</f>
        <v>12944590</v>
      </c>
      <c r="C22" s="8">
        <f>+C23-C21</f>
        <v>176255</v>
      </c>
      <c r="D22" s="8">
        <f>+D23-D21</f>
        <v>568570</v>
      </c>
      <c r="E22" s="8">
        <f>+E23-E21</f>
        <v>2929</v>
      </c>
      <c r="F22" s="8">
        <v>1939015</v>
      </c>
      <c r="G22" s="8">
        <v>9028</v>
      </c>
      <c r="H22" s="8">
        <f t="shared" si="3"/>
        <v>15452175</v>
      </c>
      <c r="I22" s="8">
        <f t="shared" si="3"/>
        <v>188212</v>
      </c>
      <c r="J22" s="32"/>
      <c r="K22" s="32"/>
      <c r="L22" s="32"/>
      <c r="M22" s="32"/>
      <c r="N22" s="32"/>
      <c r="O22" s="32"/>
      <c r="P22" s="32"/>
      <c r="Q22" s="34"/>
    </row>
    <row r="23" spans="1:17" ht="12.75" customHeight="1">
      <c r="A23" s="4" t="s">
        <v>38</v>
      </c>
      <c r="B23" s="20">
        <v>18070491</v>
      </c>
      <c r="C23" s="20">
        <v>239212</v>
      </c>
      <c r="D23" s="20">
        <v>842537</v>
      </c>
      <c r="E23" s="20">
        <v>4368</v>
      </c>
      <c r="F23" s="45">
        <v>4264073</v>
      </c>
      <c r="G23" s="45">
        <v>20837</v>
      </c>
      <c r="H23" s="8">
        <f t="shared" si="3"/>
        <v>23177101</v>
      </c>
      <c r="I23" s="8">
        <f t="shared" si="3"/>
        <v>264417</v>
      </c>
      <c r="J23" s="34"/>
      <c r="K23" s="34"/>
      <c r="L23" s="34"/>
      <c r="M23" s="34"/>
      <c r="N23" s="34"/>
      <c r="O23" s="34"/>
      <c r="P23" s="34"/>
      <c r="Q23" s="34"/>
    </row>
    <row r="24" spans="1:9" ht="27" customHeight="1">
      <c r="A24" s="11" t="s">
        <v>39</v>
      </c>
      <c r="B24" s="35">
        <f>+B9/B23*100</f>
        <v>6.4818603988126275</v>
      </c>
      <c r="C24" s="35">
        <f aca="true" t="shared" si="4" ref="C24:I24">+C9/C23*100</f>
        <v>6.19241509623263</v>
      </c>
      <c r="D24" s="35">
        <f t="shared" si="4"/>
        <v>7.715150788630054</v>
      </c>
      <c r="E24" s="35">
        <f t="shared" si="4"/>
        <v>8.241758241758241</v>
      </c>
      <c r="F24" s="35">
        <f t="shared" si="4"/>
        <v>11.464531681329095</v>
      </c>
      <c r="G24" s="35">
        <f t="shared" si="4"/>
        <v>11.119642942842061</v>
      </c>
      <c r="H24" s="35">
        <f t="shared" si="4"/>
        <v>7.443394236406012</v>
      </c>
      <c r="I24" s="35">
        <f t="shared" si="4"/>
        <v>6.61455201443175</v>
      </c>
    </row>
    <row r="25" spans="1:9" ht="9" customHeight="1">
      <c r="A25" s="15"/>
      <c r="B25" s="22"/>
      <c r="C25" s="22"/>
      <c r="D25" s="22"/>
      <c r="E25" s="22"/>
      <c r="F25" s="22"/>
      <c r="G25" s="22"/>
      <c r="H25" s="22"/>
      <c r="I25" s="22"/>
    </row>
    <row r="26" ht="13.5" customHeight="1">
      <c r="A26" s="3" t="s">
        <v>55</v>
      </c>
    </row>
    <row r="30" ht="26.25" customHeight="1"/>
    <row r="36" ht="9" customHeight="1"/>
    <row r="40" ht="9" customHeight="1"/>
    <row r="44" ht="9" customHeight="1"/>
    <row r="48" ht="9" customHeight="1"/>
    <row r="52" ht="9" customHeight="1"/>
    <row r="56" ht="9" customHeight="1"/>
    <row r="60" ht="9" customHeight="1"/>
    <row r="64" ht="9" customHeight="1"/>
    <row r="68" ht="9" customHeight="1"/>
    <row r="72" ht="9" customHeight="1"/>
  </sheetData>
  <sheetProtection/>
  <mergeCells count="8">
    <mergeCell ref="H2:I2"/>
    <mergeCell ref="A4:I4"/>
    <mergeCell ref="A10:I10"/>
    <mergeCell ref="A20:I20"/>
    <mergeCell ref="A2:A3"/>
    <mergeCell ref="B2:C2"/>
    <mergeCell ref="D2:E2"/>
    <mergeCell ref="F2:G2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6" width="10.7109375" style="3" customWidth="1"/>
    <col min="7" max="16384" width="9.140625" style="3" customWidth="1"/>
  </cols>
  <sheetData>
    <row r="1" ht="21.75" customHeight="1">
      <c r="A1" s="39" t="s">
        <v>23</v>
      </c>
    </row>
    <row r="2" spans="1:7" ht="24.75" customHeight="1">
      <c r="A2" s="40"/>
      <c r="B2" s="9"/>
      <c r="C2" s="9"/>
      <c r="D2" s="9"/>
      <c r="E2" s="9"/>
      <c r="F2" s="9"/>
      <c r="G2" s="9"/>
    </row>
    <row r="3" spans="1:7" ht="18.75" customHeight="1">
      <c r="A3" s="54" t="s">
        <v>59</v>
      </c>
      <c r="B3" s="69" t="s">
        <v>60</v>
      </c>
      <c r="C3" s="69" t="s">
        <v>61</v>
      </c>
      <c r="D3" s="57" t="s">
        <v>62</v>
      </c>
      <c r="E3" s="57"/>
      <c r="F3" s="57"/>
      <c r="G3" s="57"/>
    </row>
    <row r="4" spans="1:7" ht="49.5" customHeight="1">
      <c r="A4" s="55"/>
      <c r="B4" s="59"/>
      <c r="C4" s="59"/>
      <c r="D4" s="16" t="s">
        <v>63</v>
      </c>
      <c r="E4" s="16" t="s">
        <v>64</v>
      </c>
      <c r="F4" s="16" t="s">
        <v>65</v>
      </c>
      <c r="G4" s="16" t="s">
        <v>28</v>
      </c>
    </row>
    <row r="5" spans="1:7" ht="24.75" customHeight="1">
      <c r="A5" s="53" t="s">
        <v>31</v>
      </c>
      <c r="B5" s="53"/>
      <c r="C5" s="53"/>
      <c r="D5" s="53"/>
      <c r="E5" s="53"/>
      <c r="F5" s="53"/>
      <c r="G5" s="53"/>
    </row>
    <row r="6" spans="1:7" ht="12.75" customHeight="1">
      <c r="A6" s="17">
        <v>2009</v>
      </c>
      <c r="B6" s="18">
        <v>1024</v>
      </c>
      <c r="C6" s="18">
        <v>30372</v>
      </c>
      <c r="D6" s="18">
        <v>3857</v>
      </c>
      <c r="E6" s="18">
        <v>9247</v>
      </c>
      <c r="F6" s="18">
        <v>7115</v>
      </c>
      <c r="G6" s="18">
        <f>D6+E6+F6</f>
        <v>20219</v>
      </c>
    </row>
    <row r="7" spans="1:7" ht="12.75" customHeight="1">
      <c r="A7" s="17">
        <v>2010</v>
      </c>
      <c r="B7" s="18">
        <v>914</v>
      </c>
      <c r="C7" s="18">
        <v>26150</v>
      </c>
      <c r="D7" s="18">
        <v>2529</v>
      </c>
      <c r="E7" s="18">
        <v>7607</v>
      </c>
      <c r="F7" s="18">
        <v>12601</v>
      </c>
      <c r="G7" s="18">
        <f>D7+E7+F7</f>
        <v>22737</v>
      </c>
    </row>
    <row r="8" spans="1:7" ht="12.75" customHeight="1">
      <c r="A8" s="17">
        <v>2011</v>
      </c>
      <c r="B8" s="18" t="s">
        <v>17</v>
      </c>
      <c r="C8" s="18" t="s">
        <v>17</v>
      </c>
      <c r="D8" s="18" t="s">
        <v>17</v>
      </c>
      <c r="E8" s="18" t="s">
        <v>17</v>
      </c>
      <c r="F8" s="18" t="s">
        <v>17</v>
      </c>
      <c r="G8" s="18" t="s">
        <v>17</v>
      </c>
    </row>
    <row r="9" spans="1:7" ht="12.75" customHeight="1">
      <c r="A9" s="53" t="s">
        <v>36</v>
      </c>
      <c r="B9" s="53"/>
      <c r="C9" s="53"/>
      <c r="D9" s="53"/>
      <c r="E9" s="53"/>
      <c r="F9" s="53"/>
      <c r="G9" s="53"/>
    </row>
    <row r="10" spans="1:7" ht="12.75" customHeight="1">
      <c r="A10" s="17">
        <v>2009</v>
      </c>
      <c r="B10" s="18">
        <f>1941+1321</f>
        <v>3262</v>
      </c>
      <c r="C10" s="18">
        <f>44087+37907</f>
        <v>81994</v>
      </c>
      <c r="D10" s="18">
        <f>4306+4760</f>
        <v>9066</v>
      </c>
      <c r="E10" s="18">
        <f>10541+10890</f>
        <v>21431</v>
      </c>
      <c r="F10" s="18">
        <f>9589+11586</f>
        <v>21175</v>
      </c>
      <c r="G10" s="18">
        <f>D10+E10+F10</f>
        <v>51672</v>
      </c>
    </row>
    <row r="11" spans="1:7" ht="12.75" customHeight="1">
      <c r="A11" s="17">
        <v>2010</v>
      </c>
      <c r="B11" s="18">
        <v>3121</v>
      </c>
      <c r="C11" s="18">
        <v>82863.83935</v>
      </c>
      <c r="D11" s="18">
        <v>6502.49903</v>
      </c>
      <c r="E11" s="18">
        <v>21199.02551</v>
      </c>
      <c r="F11" s="18">
        <v>45343.00966999999</v>
      </c>
      <c r="G11" s="18">
        <f>D11+E11+F11</f>
        <v>73044.53420999998</v>
      </c>
    </row>
    <row r="12" spans="1:7" ht="12.75" customHeight="1">
      <c r="A12" s="17">
        <v>2011</v>
      </c>
      <c r="B12" s="18">
        <v>2663</v>
      </c>
      <c r="C12" s="18">
        <v>69713</v>
      </c>
      <c r="D12" s="18">
        <v>5382</v>
      </c>
      <c r="E12" s="18">
        <v>18720</v>
      </c>
      <c r="F12" s="18">
        <v>40527</v>
      </c>
      <c r="G12" s="18">
        <f>D12+E12+F12</f>
        <v>64629</v>
      </c>
    </row>
    <row r="13" spans="1:7" ht="12.75" customHeight="1">
      <c r="A13" s="53" t="s">
        <v>37</v>
      </c>
      <c r="B13" s="53"/>
      <c r="C13" s="53"/>
      <c r="D13" s="53"/>
      <c r="E13" s="53"/>
      <c r="F13" s="53"/>
      <c r="G13" s="53"/>
    </row>
    <row r="14" spans="1:7" ht="12.75" customHeight="1">
      <c r="A14" s="17">
        <v>2009</v>
      </c>
      <c r="B14" s="18">
        <f aca="true" t="shared" si="0" ref="B14:G16">B18-B10</f>
        <v>9945</v>
      </c>
      <c r="C14" s="18">
        <f t="shared" si="0"/>
        <v>347226</v>
      </c>
      <c r="D14" s="18">
        <f t="shared" si="0"/>
        <v>13518</v>
      </c>
      <c r="E14" s="18">
        <f t="shared" si="0"/>
        <v>59105</v>
      </c>
      <c r="F14" s="18">
        <f t="shared" si="0"/>
        <v>54693</v>
      </c>
      <c r="G14" s="18">
        <f t="shared" si="0"/>
        <v>127316</v>
      </c>
    </row>
    <row r="15" spans="1:7" ht="12.75" customHeight="1">
      <c r="A15" s="17">
        <v>2010</v>
      </c>
      <c r="B15" s="18">
        <f t="shared" si="0"/>
        <v>9687</v>
      </c>
      <c r="C15" s="18">
        <f t="shared" si="0"/>
        <v>341841.16065</v>
      </c>
      <c r="D15" s="18">
        <f t="shared" si="0"/>
        <v>12820.500970000001</v>
      </c>
      <c r="E15" s="18">
        <f t="shared" si="0"/>
        <v>58938.97449</v>
      </c>
      <c r="F15" s="18">
        <f t="shared" si="0"/>
        <v>249569.99033</v>
      </c>
      <c r="G15" s="18">
        <f t="shared" si="0"/>
        <v>321329.46579000005</v>
      </c>
    </row>
    <row r="16" spans="1:7" ht="12.75" customHeight="1">
      <c r="A16" s="17">
        <v>2011</v>
      </c>
      <c r="B16" s="18">
        <f t="shared" si="0"/>
        <v>9370</v>
      </c>
      <c r="C16" s="18">
        <f t="shared" si="0"/>
        <v>316590</v>
      </c>
      <c r="D16" s="18">
        <f t="shared" si="0"/>
        <v>12158</v>
      </c>
      <c r="E16" s="18">
        <f t="shared" si="0"/>
        <v>53920</v>
      </c>
      <c r="F16" s="18">
        <f t="shared" si="0"/>
        <v>238816</v>
      </c>
      <c r="G16" s="18">
        <f t="shared" si="0"/>
        <v>304894</v>
      </c>
    </row>
    <row r="17" spans="1:7" ht="12.75" customHeight="1">
      <c r="A17" s="53" t="s">
        <v>38</v>
      </c>
      <c r="B17" s="53"/>
      <c r="C17" s="53"/>
      <c r="D17" s="53"/>
      <c r="E17" s="53"/>
      <c r="F17" s="53"/>
      <c r="G17" s="53"/>
    </row>
    <row r="18" spans="1:7" s="4" customFormat="1" ht="12.75" customHeight="1">
      <c r="A18" s="17">
        <v>2009</v>
      </c>
      <c r="B18" s="5">
        <v>13207</v>
      </c>
      <c r="C18" s="5">
        <v>429220</v>
      </c>
      <c r="D18" s="5">
        <v>22584</v>
      </c>
      <c r="E18" s="5">
        <v>80536</v>
      </c>
      <c r="F18" s="5">
        <v>75868</v>
      </c>
      <c r="G18" s="5">
        <f>D18+E18+F18</f>
        <v>178988</v>
      </c>
    </row>
    <row r="19" spans="1:7" s="4" customFormat="1" ht="12.75" customHeight="1">
      <c r="A19" s="17">
        <v>2010</v>
      </c>
      <c r="B19" s="5">
        <v>12808</v>
      </c>
      <c r="C19" s="5">
        <v>424705</v>
      </c>
      <c r="D19" s="5">
        <v>19323</v>
      </c>
      <c r="E19" s="5">
        <v>80138</v>
      </c>
      <c r="F19" s="5">
        <v>294913</v>
      </c>
      <c r="G19" s="5">
        <f>D19+E19+F19</f>
        <v>394374</v>
      </c>
    </row>
    <row r="20" spans="1:7" s="4" customFormat="1" ht="12.75" customHeight="1">
      <c r="A20" s="44">
        <v>2011</v>
      </c>
      <c r="B20" s="14">
        <v>12033</v>
      </c>
      <c r="C20" s="14">
        <v>386303</v>
      </c>
      <c r="D20" s="14">
        <v>17540</v>
      </c>
      <c r="E20" s="14">
        <v>72640</v>
      </c>
      <c r="F20" s="14">
        <v>279343</v>
      </c>
      <c r="G20" s="14">
        <f>D20+E20+F20</f>
        <v>369523</v>
      </c>
    </row>
    <row r="21" ht="12.75">
      <c r="A21" s="4" t="s">
        <v>55</v>
      </c>
    </row>
  </sheetData>
  <sheetProtection/>
  <mergeCells count="8">
    <mergeCell ref="A9:G9"/>
    <mergeCell ref="A13:G13"/>
    <mergeCell ref="A17:G17"/>
    <mergeCell ref="A3:A4"/>
    <mergeCell ref="B3:B4"/>
    <mergeCell ref="C3:C4"/>
    <mergeCell ref="D3:G3"/>
    <mergeCell ref="A5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3" customWidth="1"/>
    <col min="2" max="2" width="11.7109375" style="3" customWidth="1"/>
    <col min="3" max="5" width="10.7109375" style="3" customWidth="1"/>
    <col min="6" max="6" width="10.28125" style="3" customWidth="1"/>
    <col min="7" max="16384" width="9.140625" style="3" customWidth="1"/>
  </cols>
  <sheetData>
    <row r="1" ht="21.75" customHeight="1">
      <c r="A1" s="39" t="s">
        <v>24</v>
      </c>
    </row>
    <row r="2" spans="1:6" ht="24.75" customHeight="1">
      <c r="A2" s="40" t="s">
        <v>25</v>
      </c>
      <c r="B2" s="9"/>
      <c r="C2" s="9"/>
      <c r="D2" s="9"/>
      <c r="E2" s="9"/>
      <c r="F2" s="9"/>
    </row>
    <row r="3" spans="1:6" ht="18.75" customHeight="1">
      <c r="A3" s="54" t="s">
        <v>66</v>
      </c>
      <c r="B3" s="69" t="s">
        <v>67</v>
      </c>
      <c r="C3" s="57" t="s">
        <v>68</v>
      </c>
      <c r="D3" s="57"/>
      <c r="E3" s="57"/>
      <c r="F3" s="57"/>
    </row>
    <row r="4" spans="1:6" ht="39.75" customHeight="1">
      <c r="A4" s="55"/>
      <c r="B4" s="59"/>
      <c r="C4" s="16" t="s">
        <v>69</v>
      </c>
      <c r="D4" s="16" t="s">
        <v>57</v>
      </c>
      <c r="E4" s="16" t="s">
        <v>28</v>
      </c>
      <c r="F4" s="16" t="s">
        <v>70</v>
      </c>
    </row>
    <row r="5" spans="1:6" ht="24.75" customHeight="1">
      <c r="A5" s="53" t="s">
        <v>31</v>
      </c>
      <c r="B5" s="53"/>
      <c r="C5" s="53"/>
      <c r="D5" s="53"/>
      <c r="E5" s="53"/>
      <c r="F5" s="53"/>
    </row>
    <row r="6" spans="1:8" ht="12.75" customHeight="1">
      <c r="A6" s="17">
        <v>2007</v>
      </c>
      <c r="B6" s="18">
        <v>11084</v>
      </c>
      <c r="C6" s="18">
        <v>15668</v>
      </c>
      <c r="D6" s="18">
        <v>1187</v>
      </c>
      <c r="E6" s="18">
        <f>C6+D6</f>
        <v>16855</v>
      </c>
      <c r="F6" s="36">
        <v>6.52682096137472</v>
      </c>
      <c r="H6" s="8"/>
    </row>
    <row r="7" spans="1:6" ht="12.75" customHeight="1">
      <c r="A7" s="17">
        <v>2008</v>
      </c>
      <c r="B7" s="18">
        <v>11069</v>
      </c>
      <c r="C7" s="18">
        <v>16333</v>
      </c>
      <c r="D7" s="18">
        <v>1296</v>
      </c>
      <c r="E7" s="18">
        <f>C7+D7</f>
        <v>17629</v>
      </c>
      <c r="F7" s="36">
        <f>E7/E25*100</f>
        <v>6.487284128251646</v>
      </c>
    </row>
    <row r="8" spans="1:6" ht="12.75" customHeight="1">
      <c r="A8" s="17">
        <v>2009</v>
      </c>
      <c r="B8" s="18">
        <v>10985</v>
      </c>
      <c r="C8" s="18">
        <v>17136</v>
      </c>
      <c r="D8" s="18">
        <v>1346</v>
      </c>
      <c r="E8" s="18">
        <v>18459</v>
      </c>
      <c r="F8" s="36">
        <f>E8/E26*100</f>
        <v>6.473548545476862</v>
      </c>
    </row>
    <row r="9" spans="1:6" ht="12.75" customHeight="1">
      <c r="A9" s="17">
        <v>2010</v>
      </c>
      <c r="B9" s="18">
        <v>11215</v>
      </c>
      <c r="C9" s="18">
        <v>18113</v>
      </c>
      <c r="D9" s="18">
        <v>1421</v>
      </c>
      <c r="E9" s="18">
        <v>19552</v>
      </c>
      <c r="F9" s="36">
        <f>E9/E27*100</f>
        <v>6.673834758418241</v>
      </c>
    </row>
    <row r="10" spans="1:6" ht="12.75" customHeight="1">
      <c r="A10" s="17">
        <v>2011</v>
      </c>
      <c r="B10" s="18">
        <v>11347</v>
      </c>
      <c r="C10" s="18">
        <v>18237</v>
      </c>
      <c r="D10" s="18">
        <v>1393</v>
      </c>
      <c r="E10" s="18">
        <v>19643</v>
      </c>
      <c r="F10" s="36">
        <f>E10/E28*100</f>
        <v>6.5697629694539295</v>
      </c>
    </row>
    <row r="11" spans="1:8" ht="21.75" customHeight="1">
      <c r="A11" s="53" t="s">
        <v>36</v>
      </c>
      <c r="B11" s="53"/>
      <c r="C11" s="53"/>
      <c r="D11" s="53"/>
      <c r="E11" s="53"/>
      <c r="F11" s="53"/>
      <c r="H11" s="51"/>
    </row>
    <row r="12" spans="1:6" ht="12.75" customHeight="1">
      <c r="A12" s="17">
        <v>2007</v>
      </c>
      <c r="B12" s="18">
        <v>46300</v>
      </c>
      <c r="C12" s="18">
        <v>67673</v>
      </c>
      <c r="D12" s="18">
        <v>5126</v>
      </c>
      <c r="E12" s="18">
        <v>72840</v>
      </c>
      <c r="F12" s="36">
        <f>+E12/E24*100</f>
        <v>28.19103645793018</v>
      </c>
    </row>
    <row r="13" spans="1:6" ht="12.75" customHeight="1">
      <c r="A13" s="17">
        <v>2008</v>
      </c>
      <c r="B13" s="18">
        <v>48599</v>
      </c>
      <c r="C13" s="18">
        <v>70980</v>
      </c>
      <c r="D13" s="18">
        <v>5632</v>
      </c>
      <c r="E13" s="18">
        <f>SUM(C13:D13)</f>
        <v>76612</v>
      </c>
      <c r="F13" s="36">
        <f>E13/E25*100</f>
        <v>28.192399548109087</v>
      </c>
    </row>
    <row r="14" spans="1:6" ht="12.75" customHeight="1">
      <c r="A14" s="17">
        <v>2009</v>
      </c>
      <c r="B14" s="18">
        <v>48052</v>
      </c>
      <c r="C14" s="18">
        <v>74649</v>
      </c>
      <c r="D14" s="18">
        <v>5862</v>
      </c>
      <c r="E14" s="18">
        <v>80571</v>
      </c>
      <c r="F14" s="36">
        <f>E14/E26*100</f>
        <v>28.256150379631418</v>
      </c>
    </row>
    <row r="15" spans="1:6" ht="12.75" customHeight="1">
      <c r="A15" s="17">
        <v>2010</v>
      </c>
      <c r="B15" s="18">
        <v>48860</v>
      </c>
      <c r="C15" s="18">
        <v>78381</v>
      </c>
      <c r="D15" s="18">
        <v>6148</v>
      </c>
      <c r="E15" s="18">
        <v>84607</v>
      </c>
      <c r="F15" s="36">
        <f>E15/E27*100</f>
        <v>28.879558991688427</v>
      </c>
    </row>
    <row r="16" spans="1:6" ht="12.75" customHeight="1">
      <c r="A16" s="17">
        <v>2011</v>
      </c>
      <c r="B16" s="18">
        <v>49469</v>
      </c>
      <c r="C16" s="18">
        <v>79054</v>
      </c>
      <c r="D16" s="18">
        <v>6038</v>
      </c>
      <c r="E16" s="18">
        <v>85150</v>
      </c>
      <c r="F16" s="36">
        <f>E16/E28*100</f>
        <v>28.47911810054483</v>
      </c>
    </row>
    <row r="17" spans="1:6" ht="21.75" customHeight="1">
      <c r="A17" s="53" t="s">
        <v>37</v>
      </c>
      <c r="B17" s="53"/>
      <c r="C17" s="53"/>
      <c r="D17" s="53"/>
      <c r="E17" s="53"/>
      <c r="F17" s="53"/>
    </row>
    <row r="18" spans="1:11" ht="12.75" customHeight="1">
      <c r="A18" s="17">
        <v>2007</v>
      </c>
      <c r="B18" s="8">
        <v>162782</v>
      </c>
      <c r="C18" s="8">
        <v>172379</v>
      </c>
      <c r="D18" s="8">
        <v>13056</v>
      </c>
      <c r="E18" s="8">
        <v>185540</v>
      </c>
      <c r="F18" s="36">
        <f>+E18/E24*100</f>
        <v>71.80896354206982</v>
      </c>
      <c r="H18" s="8"/>
      <c r="I18" s="8"/>
      <c r="J18" s="8"/>
      <c r="K18" s="8"/>
    </row>
    <row r="19" spans="1:11" ht="12.75" customHeight="1">
      <c r="A19" s="17">
        <v>2008</v>
      </c>
      <c r="B19" s="8">
        <f>B25-B13</f>
        <v>176196</v>
      </c>
      <c r="C19" s="8">
        <f>C25-C13</f>
        <v>180790</v>
      </c>
      <c r="D19" s="8">
        <f>D25-D13</f>
        <v>14345</v>
      </c>
      <c r="E19" s="8">
        <f>E25-E13</f>
        <v>195135</v>
      </c>
      <c r="F19" s="36">
        <f>E19/E25*100</f>
        <v>71.80760045189092</v>
      </c>
      <c r="H19" s="8"/>
      <c r="I19" s="8"/>
      <c r="J19" s="8"/>
      <c r="K19" s="8"/>
    </row>
    <row r="20" spans="1:11" ht="12.75" customHeight="1">
      <c r="A20" s="17">
        <v>2009</v>
      </c>
      <c r="B20" s="8">
        <f>125814+49109</f>
        <v>174923</v>
      </c>
      <c r="C20" s="18">
        <f>C26-C14</f>
        <v>189571</v>
      </c>
      <c r="D20" s="18">
        <f>D26-D14</f>
        <v>14887</v>
      </c>
      <c r="E20" s="8">
        <f>E26-E14</f>
        <v>204574</v>
      </c>
      <c r="F20" s="36">
        <f>E20/E26*100</f>
        <v>71.74384962036858</v>
      </c>
      <c r="H20" s="8"/>
      <c r="I20" s="8"/>
      <c r="J20" s="8"/>
      <c r="K20" s="8"/>
    </row>
    <row r="21" spans="1:11" ht="12.75" customHeight="1">
      <c r="A21" s="17">
        <v>2010</v>
      </c>
      <c r="B21" s="8">
        <f>125814+49109</f>
        <v>174923</v>
      </c>
      <c r="C21" s="18">
        <f>C27-C15</f>
        <v>193062</v>
      </c>
      <c r="D21" s="18">
        <f>D27-D15</f>
        <v>15142</v>
      </c>
      <c r="E21" s="8">
        <f>125814+49109</f>
        <v>174923</v>
      </c>
      <c r="F21" s="36">
        <f>E21/E27*100</f>
        <v>59.707814926697736</v>
      </c>
      <c r="H21" s="8"/>
      <c r="I21" s="8"/>
      <c r="J21" s="8"/>
      <c r="K21" s="8"/>
    </row>
    <row r="22" spans="1:11" ht="12.75" customHeight="1">
      <c r="A22" s="17">
        <v>2011</v>
      </c>
      <c r="B22" s="8">
        <f>125814+49109</f>
        <v>174923</v>
      </c>
      <c r="C22" s="18">
        <f>C28-C16</f>
        <v>198531</v>
      </c>
      <c r="D22" s="18">
        <f>D28-D16</f>
        <v>15164</v>
      </c>
      <c r="E22" s="8">
        <f>125814+49109</f>
        <v>174923</v>
      </c>
      <c r="F22" s="36">
        <f>E22/E28*100</f>
        <v>58.504436588392295</v>
      </c>
      <c r="H22" s="8"/>
      <c r="I22" s="8"/>
      <c r="J22" s="8"/>
      <c r="K22" s="8"/>
    </row>
    <row r="23" spans="1:6" ht="21.75" customHeight="1">
      <c r="A23" s="53" t="s">
        <v>38</v>
      </c>
      <c r="B23" s="53"/>
      <c r="C23" s="53"/>
      <c r="D23" s="53"/>
      <c r="E23" s="53"/>
      <c r="F23" s="53"/>
    </row>
    <row r="24" spans="1:6" ht="12.75" customHeight="1">
      <c r="A24" s="17">
        <v>2007</v>
      </c>
      <c r="B24" s="18">
        <v>209082</v>
      </c>
      <c r="C24" s="18">
        <v>240052</v>
      </c>
      <c r="D24" s="18">
        <v>18182</v>
      </c>
      <c r="E24" s="18">
        <v>258380</v>
      </c>
      <c r="F24" s="36">
        <v>100</v>
      </c>
    </row>
    <row r="25" spans="1:6" ht="12.75" customHeight="1">
      <c r="A25" s="17">
        <v>2008</v>
      </c>
      <c r="B25" s="18">
        <v>224795</v>
      </c>
      <c r="C25" s="18">
        <v>251770</v>
      </c>
      <c r="D25" s="18">
        <v>19977</v>
      </c>
      <c r="E25" s="18">
        <f>C25+D25</f>
        <v>271747</v>
      </c>
      <c r="F25" s="36">
        <v>100</v>
      </c>
    </row>
    <row r="26" spans="1:6" ht="12.75" customHeight="1">
      <c r="A26" s="17">
        <v>2009</v>
      </c>
      <c r="B26" s="18">
        <v>222975</v>
      </c>
      <c r="C26" s="18">
        <v>264220</v>
      </c>
      <c r="D26" s="18">
        <v>20749</v>
      </c>
      <c r="E26" s="18">
        <v>285145</v>
      </c>
      <c r="F26" s="36">
        <v>100</v>
      </c>
    </row>
    <row r="27" spans="1:6" ht="12.75" customHeight="1">
      <c r="A27" s="17">
        <v>2010</v>
      </c>
      <c r="B27" s="18">
        <v>225528</v>
      </c>
      <c r="C27" s="18">
        <v>271443</v>
      </c>
      <c r="D27" s="18">
        <v>21290</v>
      </c>
      <c r="E27" s="18">
        <v>292965</v>
      </c>
      <c r="F27" s="36">
        <v>100</v>
      </c>
    </row>
    <row r="28" spans="1:6" ht="12.75" customHeight="1">
      <c r="A28" s="17">
        <v>2011</v>
      </c>
      <c r="B28" s="18">
        <v>229002</v>
      </c>
      <c r="C28" s="18">
        <v>277585</v>
      </c>
      <c r="D28" s="18">
        <v>21202</v>
      </c>
      <c r="E28" s="18">
        <v>298991</v>
      </c>
      <c r="F28" s="36">
        <v>100</v>
      </c>
    </row>
    <row r="29" spans="1:6" ht="9" customHeight="1">
      <c r="A29" s="15"/>
      <c r="B29" s="15"/>
      <c r="C29" s="15"/>
      <c r="D29" s="15"/>
      <c r="E29" s="15"/>
      <c r="F29" s="15"/>
    </row>
    <row r="30" ht="13.5" customHeight="1">
      <c r="A30" s="4" t="s">
        <v>55</v>
      </c>
    </row>
  </sheetData>
  <sheetProtection/>
  <mergeCells count="7">
    <mergeCell ref="A11:F11"/>
    <mergeCell ref="A17:F17"/>
    <mergeCell ref="A23:F23"/>
    <mergeCell ref="A3:A4"/>
    <mergeCell ref="B3:B4"/>
    <mergeCell ref="C3:F3"/>
    <mergeCell ref="A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2012-10-25T08:33:33Z</cp:lastPrinted>
  <dcterms:created xsi:type="dcterms:W3CDTF">2002-03-20T09:40:29Z</dcterms:created>
  <dcterms:modified xsi:type="dcterms:W3CDTF">2014-03-27T10:42:27Z</dcterms:modified>
  <cp:category/>
  <cp:version/>
  <cp:contentType/>
  <cp:contentStatus/>
</cp:coreProperties>
</file>