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75" activeTab="0"/>
  </bookViews>
  <sheets>
    <sheet name="9.1" sheetId="1" r:id="rId1"/>
    <sheet name="9.2" sheetId="2" r:id="rId2"/>
    <sheet name="9.3" sheetId="3" r:id="rId3"/>
    <sheet name="Tav 9.4" sheetId="4" r:id="rId4"/>
    <sheet name="Tav 9.5" sheetId="5" r:id="rId5"/>
    <sheet name="Tav 9.6" sheetId="6" r:id="rId6"/>
  </sheets>
  <definedNames/>
  <calcPr fullCalcOnLoad="1"/>
</workbook>
</file>

<file path=xl/sharedStrings.xml><?xml version="1.0" encoding="utf-8"?>
<sst xmlns="http://schemas.openxmlformats.org/spreadsheetml/2006/main" count="220" uniqueCount="98">
  <si>
    <t>Italiani</t>
  </si>
  <si>
    <t>Stranieri</t>
  </si>
  <si>
    <t>Arrivi</t>
  </si>
  <si>
    <t>Presenze</t>
  </si>
  <si>
    <t>Caltanissetta</t>
  </si>
  <si>
    <t>Catania</t>
  </si>
  <si>
    <t>Enna</t>
  </si>
  <si>
    <t>Messina</t>
  </si>
  <si>
    <t>Palermo</t>
  </si>
  <si>
    <t>Siracusa</t>
  </si>
  <si>
    <t>Trapani</t>
  </si>
  <si>
    <t xml:space="preserve">Numero </t>
  </si>
  <si>
    <t>Letti</t>
  </si>
  <si>
    <t>Camere</t>
  </si>
  <si>
    <t>Bagni</t>
  </si>
  <si>
    <t>Esercizi alberghieri</t>
  </si>
  <si>
    <t>Esercizi complementari</t>
  </si>
  <si>
    <t>Numero</t>
  </si>
  <si>
    <t>Altri*</t>
  </si>
  <si>
    <t>Agrigento</t>
  </si>
  <si>
    <t>Sicilia</t>
  </si>
  <si>
    <t>Italia</t>
  </si>
  <si>
    <t>Ragusa</t>
  </si>
  <si>
    <t>Sud-Isole</t>
  </si>
  <si>
    <t>Nord-Centro</t>
  </si>
  <si>
    <t>Fonte: Elaborazione su dati ISTAT</t>
  </si>
  <si>
    <t>Campeggi e villaggi turistici</t>
  </si>
  <si>
    <t>Italia = 100</t>
  </si>
  <si>
    <t>Totale</t>
  </si>
  <si>
    <t>Tavola 9.4 Consistenza degli esercizi ricettivi</t>
  </si>
  <si>
    <t>Permanen-za media (gg)</t>
  </si>
  <si>
    <t xml:space="preserve">Presenze </t>
  </si>
  <si>
    <t>Norvegia</t>
  </si>
  <si>
    <t>Svezia</t>
  </si>
  <si>
    <t>Finlandia</t>
  </si>
  <si>
    <t>Danimarca</t>
  </si>
  <si>
    <t>Irlanda</t>
  </si>
  <si>
    <t>Regno Unito</t>
  </si>
  <si>
    <t>Paesi Bassi</t>
  </si>
  <si>
    <t>Francia</t>
  </si>
  <si>
    <t>Belgio</t>
  </si>
  <si>
    <t>Lussemburgo</t>
  </si>
  <si>
    <t>Germania</t>
  </si>
  <si>
    <t>Svizzera e Liechtenstein</t>
  </si>
  <si>
    <t>Austria</t>
  </si>
  <si>
    <t>Portogallo</t>
  </si>
  <si>
    <t>Spagna</t>
  </si>
  <si>
    <t>Grecia</t>
  </si>
  <si>
    <t>Turchia</t>
  </si>
  <si>
    <t>Canada</t>
  </si>
  <si>
    <t xml:space="preserve">USA </t>
  </si>
  <si>
    <t>Messico</t>
  </si>
  <si>
    <t>Venezuela</t>
  </si>
  <si>
    <t>Brasile</t>
  </si>
  <si>
    <t>Argentina</t>
  </si>
  <si>
    <t>Altri Paesi Am. Latina</t>
  </si>
  <si>
    <t>Giappone</t>
  </si>
  <si>
    <t>Australia</t>
  </si>
  <si>
    <t>Israele</t>
  </si>
  <si>
    <t>Egitto</t>
  </si>
  <si>
    <t>Altri Paesi M. Oriente</t>
  </si>
  <si>
    <t>Rep. Sud Africa</t>
  </si>
  <si>
    <t>Paesi</t>
  </si>
  <si>
    <t>Principali paesi extraeuropei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</si>
  <si>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</si>
  <si>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</si>
  <si>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</si>
  <si>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</si>
  <si>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</si>
  <si>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</si>
  <si>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</si>
  <si>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</si>
  <si>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</si>
  <si>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</si>
  <si>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</si>
  <si>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</si>
  <si>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Mesi</t>
  </si>
  <si>
    <t>Permanen-za media</t>
  </si>
  <si>
    <t>Fonte: Elaborazione su dati ISTAT e  Assessorato Regionale al Turismo</t>
  </si>
  <si>
    <t>Fonte: Elaborazione su dati dell'Assessorato Turismo, Comunicazione e Trasporti</t>
  </si>
  <si>
    <t>Altri paesi UE</t>
  </si>
  <si>
    <t>Principali paesi europei</t>
  </si>
  <si>
    <t>Tavola 9.1  Movimento negli esercizi ricettivi in totale per nazionalità (in migliaia)</t>
  </si>
  <si>
    <t>Tavola 9.2  Movimento negli esercizi alberghieri per nazionalità (in migliaia)</t>
  </si>
  <si>
    <t>Tavola 9.3  Movimento negli esercizi complementari per nazionalità (in migliaia)</t>
  </si>
  <si>
    <t>Tavola 9.6  Arrivi e presenze per mese negli esercizi ricettivi in complesso</t>
  </si>
  <si>
    <t>Tavola 9.5  Arrivi, presenze e permanenza media  negli esercizi ricettivi</t>
  </si>
  <si>
    <t>2008</t>
  </si>
  <si>
    <t>*comprende: Alloggi agrituristici, ostelli, case per ferie, rifugi alpini, case ed appartamenti dati in affitto da privati o enti  iscritti al R.E.C.</t>
  </si>
  <si>
    <t>2009</t>
  </si>
  <si>
    <t>2010</t>
  </si>
  <si>
    <t>2011</t>
  </si>
  <si>
    <t>Variazioni % sul 2011</t>
  </si>
  <si>
    <t>per provenienza dei clienti stranieri  - Sicilia - Anno 2012</t>
  </si>
  <si>
    <t>2012</t>
  </si>
  <si>
    <t>Province - 2012</t>
  </si>
  <si>
    <t>Ripartizioni - 2012</t>
  </si>
  <si>
    <t>Distribuzione % nel 2012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</si>
</sst>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#,##0.0_ ;\-#,##0.0\ 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00"/>
    <numFmt numFmtId="178" formatCode="0.00000000"/>
    <numFmt numFmtId="179" formatCode="0.0000000"/>
    <numFmt numFmtId="180" formatCode="0.0000000000"/>
    <numFmt numFmtId="181" formatCode="0.0%"/>
    <numFmt numFmtId="182" formatCode="_-* #,##0.00_-;\-* #,##0.00_-;_-* &quot;-&quot;_-;_-@_-"/>
    <numFmt numFmtId="183" formatCode="_-* #,##0.0_-;\-* #,##0.0_-;_-* &quot;-&quot;_-;_-@_-"/>
    <numFmt numFmtId="184" formatCode="#,##0.0_-"/>
    <numFmt numFmtId="185" formatCode="_-* #,##0.0_-;\-* #,##0.0_-;_-* &quot;-&quot;??_-;_-@_-"/>
    <numFmt numFmtId="186" formatCode="_-* #,##0_-;\-* #,##0_-;_-* &quot;-&quot;??_-;_-@_-"/>
    <numFmt numFmtId="187" formatCode="#,##0.0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8"/>
      <name val="Tahoma"/>
      <family val="2"/>
    </font>
    <font>
      <sz val="8"/>
      <name val="Tahoma"/>
      <family val="2"/>
    </font>
    <font>
      <sz val="7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b/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184" fontId="4" fillId="0" borderId="6">
      <alignment horizontal="right" vertical="center"/>
      <protection/>
    </xf>
    <xf numFmtId="49" fontId="3" fillId="31" borderId="7">
      <alignment horizontal="center" vertical="center" wrapText="1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0" fillId="0" borderId="12" xfId="0" applyNumberFormat="1" applyFont="1" applyBorder="1" applyAlignment="1">
      <alignment/>
    </xf>
    <xf numFmtId="170" fontId="0" fillId="0" borderId="12" xfId="44" applyNumberFormat="1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83" fontId="0" fillId="0" borderId="0" xfId="0" applyNumberFormat="1" applyFont="1" applyAlignment="1">
      <alignment/>
    </xf>
    <xf numFmtId="171" fontId="0" fillId="0" borderId="0" xfId="44" applyNumberFormat="1" applyFont="1" applyFill="1" applyBorder="1" applyAlignment="1">
      <alignment horizontal="right"/>
    </xf>
    <xf numFmtId="170" fontId="0" fillId="0" borderId="0" xfId="44" applyNumberFormat="1" applyFont="1" applyFill="1" applyBorder="1" applyAlignment="1">
      <alignment horizontal="right"/>
    </xf>
    <xf numFmtId="171" fontId="8" fillId="0" borderId="0" xfId="44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0" fillId="0" borderId="12" xfId="0" applyFont="1" applyBorder="1" applyAlignment="1">
      <alignment horizontal="justify" vertical="center"/>
    </xf>
    <xf numFmtId="170" fontId="0" fillId="0" borderId="0" xfId="44" applyNumberFormat="1" applyFont="1" applyAlignment="1">
      <alignment horizontal="right"/>
    </xf>
    <xf numFmtId="175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170" fontId="0" fillId="0" borderId="0" xfId="44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0" fontId="0" fillId="0" borderId="12" xfId="44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justify"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wrapText="1"/>
    </xf>
    <xf numFmtId="49" fontId="0" fillId="0" borderId="12" xfId="0" applyNumberFormat="1" applyFont="1" applyFill="1" applyBorder="1" applyAlignment="1">
      <alignment/>
    </xf>
    <xf numFmtId="170" fontId="0" fillId="0" borderId="12" xfId="44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170" fontId="0" fillId="0" borderId="0" xfId="44" applyNumberFormat="1" applyFont="1" applyFill="1" applyAlignment="1">
      <alignment horizontal="right"/>
    </xf>
    <xf numFmtId="175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Alignment="1">
      <alignment/>
    </xf>
    <xf numFmtId="175" fontId="0" fillId="0" borderId="0" xfId="0" applyNumberFormat="1" applyFont="1" applyAlignment="1">
      <alignment/>
    </xf>
    <xf numFmtId="49" fontId="5" fillId="0" borderId="0" xfId="0" applyNumberFormat="1" applyFont="1" applyFill="1" applyAlignment="1">
      <alignment vertical="center" wrapText="1"/>
    </xf>
    <xf numFmtId="41" fontId="11" fillId="0" borderId="0" xfId="44" applyFont="1" applyFill="1" applyAlignment="1" quotePrefix="1">
      <alignment/>
    </xf>
    <xf numFmtId="49" fontId="12" fillId="0" borderId="0" xfId="0" applyNumberFormat="1" applyFont="1" applyFill="1" applyAlignment="1">
      <alignment/>
    </xf>
    <xf numFmtId="41" fontId="13" fillId="0" borderId="0" xfId="44" applyFont="1" applyFill="1" applyAlignment="1" quotePrefix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75" fontId="1" fillId="0" borderId="0" xfId="0" applyNumberFormat="1" applyFont="1" applyAlignment="1">
      <alignment/>
    </xf>
    <xf numFmtId="49" fontId="5" fillId="0" borderId="0" xfId="46" applyNumberFormat="1" applyFont="1" applyAlignment="1">
      <alignment vertical="center" wrapText="1"/>
      <protection/>
    </xf>
    <xf numFmtId="41" fontId="5" fillId="0" borderId="0" xfId="44" applyFont="1" applyFill="1" applyAlignment="1" quotePrefix="1">
      <alignment/>
    </xf>
    <xf numFmtId="49" fontId="12" fillId="0" borderId="0" xfId="46" applyNumberFormat="1" applyFont="1" applyAlignment="1">
      <alignment vertical="center"/>
      <protection/>
    </xf>
    <xf numFmtId="41" fontId="12" fillId="0" borderId="0" xfId="44" applyFont="1" applyFill="1" applyAlignment="1" quotePrefix="1">
      <alignment/>
    </xf>
    <xf numFmtId="49" fontId="5" fillId="0" borderId="0" xfId="46" applyNumberFormat="1" applyFont="1" applyAlignment="1">
      <alignment vertical="center"/>
      <protection/>
    </xf>
    <xf numFmtId="41" fontId="5" fillId="0" borderId="0" xfId="44" applyFont="1" applyAlignment="1" quotePrefix="1">
      <alignment/>
    </xf>
    <xf numFmtId="49" fontId="12" fillId="0" borderId="0" xfId="46" applyNumberFormat="1" applyFont="1" applyAlignment="1">
      <alignment vertical="center" wrapText="1"/>
      <protection/>
    </xf>
    <xf numFmtId="41" fontId="12" fillId="0" borderId="0" xfId="44" applyFont="1" applyAlignment="1" quotePrefix="1">
      <alignment/>
    </xf>
    <xf numFmtId="170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70" fontId="0" fillId="0" borderId="0" xfId="44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171" fontId="0" fillId="0" borderId="0" xfId="44" applyNumberFormat="1" applyFont="1" applyAlignment="1">
      <alignment horizontal="right"/>
    </xf>
    <xf numFmtId="187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" fillId="0" borderId="0" xfId="0" applyNumberFormat="1" applyFont="1" applyBorder="1" applyAlignment="1">
      <alignment/>
    </xf>
    <xf numFmtId="170" fontId="8" fillId="0" borderId="0" xfId="44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2160" xfId="46"/>
    <cellStyle name="Nota" xfId="47"/>
    <cellStyle name="Output" xfId="48"/>
    <cellStyle name="Percent" xfId="49"/>
    <cellStyle name="T_decimale(1)" xfId="50"/>
    <cellStyle name="T_intestazione bassa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6677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6479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6677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6479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6479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6479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6479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62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6479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64795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73367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73367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514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51485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3" name="Testo 5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4" name="Testo 6"/>
        <xdr:cNvSpPr txBox="1">
          <a:spLocks noChangeArrowheads="1"/>
        </xdr:cNvSpPr>
      </xdr:nvSpPr>
      <xdr:spPr>
        <a:xfrm>
          <a:off x="264795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90575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543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90575" y="1362075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5431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5431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54317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543175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5431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54317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62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54317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543175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628900" y="0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628900" y="1362075"/>
          <a:ext cx="1752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381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3815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628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4772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6289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362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6289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628900" y="1085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2714625" y="0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714625" y="1362075"/>
          <a:ext cx="1781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495800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3" name="Testo 5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 fLocksText="0">
      <xdr:nvSpPr>
        <xdr:cNvPr id="24" name="Testo 6"/>
        <xdr:cNvSpPr txBox="1">
          <a:spLocks noChangeArrowheads="1"/>
        </xdr:cNvSpPr>
      </xdr:nvSpPr>
      <xdr:spPr>
        <a:xfrm>
          <a:off x="2628900" y="56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09625" y="1457325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429000" y="55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429000" y="55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457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429000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429000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3514725" y="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28575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3514725" y="1457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867275" y="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22" name="Testo 2"/>
        <xdr:cNvSpPr txBox="1">
          <a:spLocks noChangeArrowheads="1"/>
        </xdr:cNvSpPr>
      </xdr:nvSpPr>
      <xdr:spPr>
        <a:xfrm>
          <a:off x="4867275" y="1457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3" name="Testo 2"/>
        <xdr:cNvSpPr txBox="1">
          <a:spLocks noChangeArrowheads="1"/>
        </xdr:cNvSpPr>
      </xdr:nvSpPr>
      <xdr:spPr>
        <a:xfrm>
          <a:off x="809625" y="1457325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4" name="Testo 3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5" name="Testo 4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3429000" y="55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3429000" y="55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34290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457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3429000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3429000" y="1181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33" name="Testo 2"/>
        <xdr:cNvSpPr txBox="1">
          <a:spLocks noChangeArrowheads="1"/>
        </xdr:cNvSpPr>
      </xdr:nvSpPr>
      <xdr:spPr>
        <a:xfrm>
          <a:off x="3514725" y="1457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28575</xdr:colOff>
      <xdr:row>5</xdr:row>
      <xdr:rowOff>0</xdr:rowOff>
    </xdr:from>
    <xdr:to>
      <xdr:col>11</xdr:col>
      <xdr:colOff>0</xdr:colOff>
      <xdr:row>5</xdr:row>
      <xdr:rowOff>0</xdr:rowOff>
    </xdr:to>
    <xdr:sp>
      <xdr:nvSpPr>
        <xdr:cNvPr id="34" name="Testo 2"/>
        <xdr:cNvSpPr txBox="1">
          <a:spLocks noChangeArrowheads="1"/>
        </xdr:cNvSpPr>
      </xdr:nvSpPr>
      <xdr:spPr>
        <a:xfrm>
          <a:off x="4867275" y="1457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12.57421875" style="1" customWidth="1"/>
    <col min="2" max="3" width="8.7109375" style="1" customWidth="1"/>
    <col min="4" max="4" width="9.7109375" style="1" customWidth="1"/>
    <col min="5" max="5" width="0.85546875" style="1" customWidth="1"/>
    <col min="6" max="7" width="8.7109375" style="1" customWidth="1"/>
    <col min="8" max="8" width="9.7109375" style="1" customWidth="1"/>
    <col min="9" max="9" width="0.85546875" style="1" customWidth="1"/>
    <col min="10" max="11" width="8.7109375" style="1" customWidth="1"/>
    <col min="12" max="12" width="9.7109375" style="1" customWidth="1"/>
    <col min="13" max="13" width="15.28125" style="1" bestFit="1" customWidth="1"/>
    <col min="14" max="14" width="10.57421875" style="1" bestFit="1" customWidth="1"/>
    <col min="15" max="15" width="11.28125" style="1" bestFit="1" customWidth="1"/>
    <col min="16" max="18" width="9.140625" style="1" customWidth="1"/>
    <col min="19" max="19" width="9.8515625" style="1" bestFit="1" customWidth="1"/>
    <col min="20" max="16384" width="9.140625" style="1" customWidth="1"/>
  </cols>
  <sheetData>
    <row r="1" spans="1:8" ht="24.75" customHeight="1">
      <c r="A1" s="7" t="s">
        <v>82</v>
      </c>
      <c r="B1" s="4"/>
      <c r="C1" s="4"/>
      <c r="D1" s="4"/>
      <c r="E1" s="4"/>
      <c r="F1" s="4"/>
      <c r="G1" s="4"/>
      <c r="H1" s="4"/>
    </row>
    <row r="2" spans="1:12" ht="19.5" customHeight="1">
      <c r="A2" s="82"/>
      <c r="B2" s="84" t="s">
        <v>0</v>
      </c>
      <c r="C2" s="84"/>
      <c r="D2" s="84"/>
      <c r="E2" s="10"/>
      <c r="F2" s="84" t="s">
        <v>1</v>
      </c>
      <c r="G2" s="84"/>
      <c r="H2" s="84"/>
      <c r="I2" s="10"/>
      <c r="J2" s="84" t="s">
        <v>28</v>
      </c>
      <c r="K2" s="84"/>
      <c r="L2" s="84"/>
    </row>
    <row r="3" spans="1:12" ht="41.25" customHeight="1">
      <c r="A3" s="83"/>
      <c r="B3" s="13" t="s">
        <v>2</v>
      </c>
      <c r="C3" s="13" t="s">
        <v>3</v>
      </c>
      <c r="D3" s="13" t="s">
        <v>30</v>
      </c>
      <c r="E3" s="14"/>
      <c r="F3" s="13" t="s">
        <v>2</v>
      </c>
      <c r="G3" s="13" t="s">
        <v>3</v>
      </c>
      <c r="H3" s="13" t="s">
        <v>30</v>
      </c>
      <c r="I3" s="14"/>
      <c r="J3" s="13" t="s">
        <v>2</v>
      </c>
      <c r="K3" s="13" t="s">
        <v>3</v>
      </c>
      <c r="L3" s="13" t="s">
        <v>30</v>
      </c>
    </row>
    <row r="4" spans="1:12" ht="21.75" customHeight="1">
      <c r="A4" s="85" t="s">
        <v>20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21" ht="12.75" customHeight="1">
      <c r="A5" s="6" t="s">
        <v>87</v>
      </c>
      <c r="B5" s="19">
        <v>2593</v>
      </c>
      <c r="C5" s="19">
        <v>8381</v>
      </c>
      <c r="D5" s="18">
        <f>+C5/B5</f>
        <v>3.232163517161589</v>
      </c>
      <c r="F5" s="19">
        <v>1612</v>
      </c>
      <c r="G5" s="19">
        <v>5557</v>
      </c>
      <c r="H5" s="18">
        <v>3.353140916808149</v>
      </c>
      <c r="J5" s="68">
        <v>4205</v>
      </c>
      <c r="K5" s="68">
        <v>13938</v>
      </c>
      <c r="L5" s="18">
        <f>+K5/J5</f>
        <v>3.314625445897741</v>
      </c>
      <c r="M5" s="76"/>
      <c r="N5" s="76"/>
      <c r="O5" s="76"/>
      <c r="P5" s="24"/>
      <c r="Q5" s="24"/>
      <c r="R5" s="24"/>
      <c r="S5" s="24"/>
      <c r="T5" s="24"/>
      <c r="U5" s="24"/>
    </row>
    <row r="6" spans="1:21" ht="12.75" customHeight="1">
      <c r="A6" s="6" t="s">
        <v>89</v>
      </c>
      <c r="B6" s="19">
        <v>2573</v>
      </c>
      <c r="C6" s="19">
        <v>8387</v>
      </c>
      <c r="D6" s="18">
        <f>+C6/B6</f>
        <v>3.259619121647882</v>
      </c>
      <c r="F6" s="19">
        <v>1529</v>
      </c>
      <c r="G6" s="19">
        <v>5378</v>
      </c>
      <c r="H6" s="18">
        <f>F6/G6</f>
        <v>0.28430643361844554</v>
      </c>
      <c r="J6" s="68">
        <v>4102</v>
      </c>
      <c r="K6" s="68">
        <v>13765</v>
      </c>
      <c r="L6" s="18">
        <f>+K6/J6</f>
        <v>3.355680156021453</v>
      </c>
      <c r="M6" s="76"/>
      <c r="N6" s="76"/>
      <c r="O6" s="76"/>
      <c r="P6" s="24"/>
      <c r="Q6" s="24"/>
      <c r="R6" s="24"/>
      <c r="S6" s="24"/>
      <c r="T6" s="24"/>
      <c r="U6" s="24"/>
    </row>
    <row r="7" spans="1:21" ht="12.75" customHeight="1">
      <c r="A7" s="6" t="s">
        <v>90</v>
      </c>
      <c r="B7" s="19">
        <v>2481</v>
      </c>
      <c r="C7" s="19">
        <v>8206</v>
      </c>
      <c r="D7" s="18">
        <f>+C7/B7</f>
        <v>3.3075372833534864</v>
      </c>
      <c r="F7" s="19">
        <v>1544</v>
      </c>
      <c r="G7" s="19">
        <v>5298</v>
      </c>
      <c r="H7" s="18">
        <f>F7/G7</f>
        <v>0.29143072857682145</v>
      </c>
      <c r="J7" s="68">
        <f aca="true" t="shared" si="0" ref="J7:K9">B7+F7</f>
        <v>4025</v>
      </c>
      <c r="K7" s="68">
        <f t="shared" si="0"/>
        <v>13504</v>
      </c>
      <c r="L7" s="18">
        <f>+K7/J7</f>
        <v>3.3550310559006213</v>
      </c>
      <c r="M7" s="76"/>
      <c r="N7" s="76"/>
      <c r="O7" s="76"/>
      <c r="P7" s="24"/>
      <c r="Q7" s="24"/>
      <c r="R7" s="24"/>
      <c r="S7" s="24"/>
      <c r="T7" s="24"/>
      <c r="U7" s="24"/>
    </row>
    <row r="8" spans="1:21" ht="12.75" customHeight="1">
      <c r="A8" s="6" t="s">
        <v>91</v>
      </c>
      <c r="B8" s="19">
        <v>2536</v>
      </c>
      <c r="C8" s="19">
        <v>8137</v>
      </c>
      <c r="D8" s="18">
        <f>+C8/B8</f>
        <v>3.208596214511041</v>
      </c>
      <c r="F8" s="19">
        <v>1679</v>
      </c>
      <c r="G8" s="19">
        <v>5891</v>
      </c>
      <c r="H8" s="18">
        <f>F8/G8</f>
        <v>0.28501103378034287</v>
      </c>
      <c r="J8" s="68">
        <f t="shared" si="0"/>
        <v>4215</v>
      </c>
      <c r="K8" s="68">
        <f t="shared" si="0"/>
        <v>14028</v>
      </c>
      <c r="L8" s="18">
        <f>+K8/J8</f>
        <v>3.328113879003559</v>
      </c>
      <c r="M8" s="76"/>
      <c r="N8" s="76"/>
      <c r="O8" s="76"/>
      <c r="P8" s="24"/>
      <c r="Q8" s="24"/>
      <c r="R8" s="24"/>
      <c r="S8" s="24"/>
      <c r="T8" s="24"/>
      <c r="U8" s="24"/>
    </row>
    <row r="9" spans="1:21" ht="12.75" customHeight="1">
      <c r="A9" s="6" t="s">
        <v>94</v>
      </c>
      <c r="B9" s="19">
        <v>2547</v>
      </c>
      <c r="C9" s="19">
        <v>7923</v>
      </c>
      <c r="D9" s="18">
        <f>+C9/B9</f>
        <v>3.110718492343934</v>
      </c>
      <c r="F9" s="19">
        <v>1785</v>
      </c>
      <c r="G9" s="19">
        <v>6295</v>
      </c>
      <c r="H9" s="18">
        <f>F9/G9</f>
        <v>0.2835583796664019</v>
      </c>
      <c r="J9" s="68">
        <f t="shared" si="0"/>
        <v>4332</v>
      </c>
      <c r="K9" s="68">
        <f t="shared" si="0"/>
        <v>14218</v>
      </c>
      <c r="L9" s="18">
        <f>+K9/J9</f>
        <v>3.2820867959372113</v>
      </c>
      <c r="M9" s="76"/>
      <c r="N9" s="76"/>
      <c r="O9" s="76"/>
      <c r="P9" s="24"/>
      <c r="Q9" s="24"/>
      <c r="R9" s="24"/>
      <c r="S9" s="24"/>
      <c r="T9" s="24"/>
      <c r="U9" s="24"/>
    </row>
    <row r="10" spans="1:12" ht="21.75" customHeight="1">
      <c r="A10" s="81" t="s">
        <v>95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4" ht="12.75" customHeight="1">
      <c r="A11" s="2" t="s">
        <v>19</v>
      </c>
      <c r="B11" s="19">
        <v>193</v>
      </c>
      <c r="C11" s="19">
        <v>785</v>
      </c>
      <c r="D11" s="18">
        <f>C11/B11</f>
        <v>4.067357512953368</v>
      </c>
      <c r="E11" s="19"/>
      <c r="F11" s="19">
        <v>180</v>
      </c>
      <c r="G11" s="19">
        <v>516</v>
      </c>
      <c r="H11" s="18">
        <f>G11/F11</f>
        <v>2.8666666666666667</v>
      </c>
      <c r="I11" s="19"/>
      <c r="J11" s="19">
        <f>+B11+F11</f>
        <v>373</v>
      </c>
      <c r="K11" s="19">
        <f>+C11+G11</f>
        <v>1301</v>
      </c>
      <c r="L11" s="18">
        <f>K11/J11</f>
        <v>3.487935656836461</v>
      </c>
      <c r="N11" s="70"/>
    </row>
    <row r="12" spans="1:14" ht="12.75" customHeight="1">
      <c r="A12" s="2" t="s">
        <v>4</v>
      </c>
      <c r="B12" s="19">
        <v>54</v>
      </c>
      <c r="C12" s="19">
        <v>218</v>
      </c>
      <c r="D12" s="18">
        <f aca="true" t="shared" si="1" ref="D12:D19">C12/B12</f>
        <v>4.037037037037037</v>
      </c>
      <c r="E12" s="19"/>
      <c r="F12" s="19">
        <v>7</v>
      </c>
      <c r="G12" s="19">
        <v>27</v>
      </c>
      <c r="H12" s="18">
        <f aca="true" t="shared" si="2" ref="H12:H19">G12/F12</f>
        <v>3.857142857142857</v>
      </c>
      <c r="I12" s="19"/>
      <c r="J12" s="19">
        <v>52</v>
      </c>
      <c r="K12" s="19">
        <f aca="true" t="shared" si="3" ref="K12:K19">+C12+G12</f>
        <v>245</v>
      </c>
      <c r="L12" s="18">
        <f aca="true" t="shared" si="4" ref="L12:L19">K12/J12</f>
        <v>4.711538461538462</v>
      </c>
      <c r="N12" s="70"/>
    </row>
    <row r="13" spans="1:14" ht="12.75" customHeight="1">
      <c r="A13" s="2" t="s">
        <v>5</v>
      </c>
      <c r="B13" s="19">
        <v>476</v>
      </c>
      <c r="C13" s="19">
        <v>1141</v>
      </c>
      <c r="D13" s="18">
        <f t="shared" si="1"/>
        <v>2.3970588235294117</v>
      </c>
      <c r="E13" s="19"/>
      <c r="F13" s="19">
        <v>258</v>
      </c>
      <c r="G13" s="19">
        <v>730</v>
      </c>
      <c r="H13" s="18">
        <f t="shared" si="2"/>
        <v>2.8294573643410854</v>
      </c>
      <c r="I13" s="19"/>
      <c r="J13" s="19">
        <f aca="true" t="shared" si="5" ref="J13:J19">+B13+F13</f>
        <v>734</v>
      </c>
      <c r="K13" s="19">
        <f t="shared" si="3"/>
        <v>1871</v>
      </c>
      <c r="L13" s="18">
        <f t="shared" si="4"/>
        <v>2.5490463215258856</v>
      </c>
      <c r="N13" s="70"/>
    </row>
    <row r="14" spans="1:14" ht="12.75" customHeight="1">
      <c r="A14" s="2" t="s">
        <v>6</v>
      </c>
      <c r="B14" s="19">
        <v>41</v>
      </c>
      <c r="C14" s="19">
        <v>88</v>
      </c>
      <c r="D14" s="18">
        <f t="shared" si="1"/>
        <v>2.1463414634146343</v>
      </c>
      <c r="E14" s="19"/>
      <c r="F14" s="19">
        <v>20</v>
      </c>
      <c r="G14" s="19">
        <v>40</v>
      </c>
      <c r="H14" s="18">
        <v>36</v>
      </c>
      <c r="I14" s="19"/>
      <c r="J14" s="19">
        <f t="shared" si="5"/>
        <v>61</v>
      </c>
      <c r="K14" s="19">
        <f t="shared" si="3"/>
        <v>128</v>
      </c>
      <c r="L14" s="18">
        <f t="shared" si="4"/>
        <v>2.098360655737705</v>
      </c>
      <c r="N14" s="70"/>
    </row>
    <row r="15" spans="1:14" ht="12.75" customHeight="1">
      <c r="A15" s="2" t="s">
        <v>7</v>
      </c>
      <c r="B15" s="19">
        <v>407</v>
      </c>
      <c r="C15" s="19">
        <v>1461</v>
      </c>
      <c r="D15" s="18">
        <f t="shared" si="1"/>
        <v>3.5896805896805897</v>
      </c>
      <c r="E15" s="19"/>
      <c r="F15" s="19">
        <v>465</v>
      </c>
      <c r="G15" s="19">
        <v>2003</v>
      </c>
      <c r="H15" s="18">
        <f t="shared" si="2"/>
        <v>4.30752688172043</v>
      </c>
      <c r="I15" s="19"/>
      <c r="J15" s="19">
        <f t="shared" si="5"/>
        <v>872</v>
      </c>
      <c r="K15" s="19">
        <f t="shared" si="3"/>
        <v>3464</v>
      </c>
      <c r="L15" s="18">
        <f t="shared" si="4"/>
        <v>3.9724770642201834</v>
      </c>
      <c r="N15" s="70"/>
    </row>
    <row r="16" spans="1:14" ht="12.75" customHeight="1">
      <c r="A16" s="2" t="s">
        <v>8</v>
      </c>
      <c r="B16" s="19">
        <v>579</v>
      </c>
      <c r="C16" s="19">
        <v>1478</v>
      </c>
      <c r="D16" s="18">
        <f t="shared" si="1"/>
        <v>2.552677029360967</v>
      </c>
      <c r="E16" s="19"/>
      <c r="F16" s="19">
        <v>457</v>
      </c>
      <c r="G16" s="19">
        <v>1581</v>
      </c>
      <c r="H16" s="18">
        <f t="shared" si="2"/>
        <v>3.4595185995623634</v>
      </c>
      <c r="I16" s="19"/>
      <c r="J16" s="19">
        <f t="shared" si="5"/>
        <v>1036</v>
      </c>
      <c r="K16" s="19">
        <f t="shared" si="3"/>
        <v>3059</v>
      </c>
      <c r="L16" s="18">
        <f t="shared" si="4"/>
        <v>2.9527027027027026</v>
      </c>
      <c r="N16" s="70"/>
    </row>
    <row r="17" spans="1:14" ht="12.75" customHeight="1">
      <c r="A17" s="2" t="s">
        <v>22</v>
      </c>
      <c r="B17" s="19">
        <v>147</v>
      </c>
      <c r="C17" s="19">
        <v>520</v>
      </c>
      <c r="D17" s="18">
        <f t="shared" si="1"/>
        <v>3.5374149659863945</v>
      </c>
      <c r="E17" s="19"/>
      <c r="F17" s="19">
        <v>61</v>
      </c>
      <c r="G17" s="19">
        <v>296</v>
      </c>
      <c r="H17" s="18">
        <f t="shared" si="2"/>
        <v>4.852459016393443</v>
      </c>
      <c r="I17" s="19"/>
      <c r="J17" s="19">
        <f t="shared" si="5"/>
        <v>208</v>
      </c>
      <c r="K17" s="19">
        <f t="shared" si="3"/>
        <v>816</v>
      </c>
      <c r="L17" s="18">
        <f t="shared" si="4"/>
        <v>3.923076923076923</v>
      </c>
      <c r="N17" s="70"/>
    </row>
    <row r="18" spans="1:17" ht="12.75" customHeight="1">
      <c r="A18" s="2" t="s">
        <v>9</v>
      </c>
      <c r="B18" s="19">
        <v>237</v>
      </c>
      <c r="C18" s="19">
        <v>738</v>
      </c>
      <c r="D18" s="18">
        <f t="shared" si="1"/>
        <v>3.1139240506329116</v>
      </c>
      <c r="E18" s="19"/>
      <c r="F18" s="19">
        <v>157</v>
      </c>
      <c r="G18" s="19">
        <v>512</v>
      </c>
      <c r="H18" s="18">
        <f t="shared" si="2"/>
        <v>3.261146496815287</v>
      </c>
      <c r="I18" s="19"/>
      <c r="J18" s="19">
        <f t="shared" si="5"/>
        <v>394</v>
      </c>
      <c r="K18" s="19">
        <f t="shared" si="3"/>
        <v>1250</v>
      </c>
      <c r="L18" s="18">
        <f t="shared" si="4"/>
        <v>3.1725888324873095</v>
      </c>
      <c r="M18" s="69"/>
      <c r="N18" s="70"/>
      <c r="O18" s="69"/>
      <c r="P18" s="69"/>
      <c r="Q18" s="69"/>
    </row>
    <row r="19" spans="1:17" ht="12.75" customHeight="1">
      <c r="A19" s="2" t="s">
        <v>10</v>
      </c>
      <c r="B19" s="19">
        <v>413</v>
      </c>
      <c r="C19" s="19">
        <v>1495</v>
      </c>
      <c r="D19" s="18">
        <f t="shared" si="1"/>
        <v>3.6198547215496366</v>
      </c>
      <c r="E19" s="19"/>
      <c r="F19" s="19">
        <v>179</v>
      </c>
      <c r="G19" s="19">
        <v>589</v>
      </c>
      <c r="H19" s="18">
        <f t="shared" si="2"/>
        <v>3.2905027932960893</v>
      </c>
      <c r="I19" s="19"/>
      <c r="J19" s="19">
        <f t="shared" si="5"/>
        <v>592</v>
      </c>
      <c r="K19" s="19">
        <f t="shared" si="3"/>
        <v>2084</v>
      </c>
      <c r="L19" s="18">
        <f t="shared" si="4"/>
        <v>3.52027027027027</v>
      </c>
      <c r="M19" s="69"/>
      <c r="N19" s="70"/>
      <c r="O19" s="70"/>
      <c r="P19" s="69"/>
      <c r="Q19" s="69"/>
    </row>
    <row r="20" spans="1:17" s="5" customFormat="1" ht="21.75" customHeight="1">
      <c r="A20" s="87" t="s">
        <v>96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69"/>
      <c r="O20" s="69"/>
      <c r="P20" s="69"/>
      <c r="Q20" s="69"/>
    </row>
    <row r="21" spans="1:23" ht="12.75" customHeight="1">
      <c r="A21" s="2" t="s">
        <v>23</v>
      </c>
      <c r="B21" s="19">
        <f>'9.2'!B21+'9.3'!B21</f>
        <v>12451</v>
      </c>
      <c r="C21" s="19">
        <f>'9.2'!C21+'9.3'!C21</f>
        <v>51012</v>
      </c>
      <c r="D21" s="18">
        <f>+C21/B21</f>
        <v>4.09702031965304</v>
      </c>
      <c r="F21" s="19">
        <f>'9.2'!F21+'9.3'!F21</f>
        <v>5607</v>
      </c>
      <c r="G21" s="19">
        <f>'9.2'!G21+'9.3'!G21</f>
        <v>23840</v>
      </c>
      <c r="H21" s="18">
        <f>+G21/F21</f>
        <v>4.251828072052791</v>
      </c>
      <c r="J21" s="19">
        <f>+B21+F21</f>
        <v>18058</v>
      </c>
      <c r="K21" s="19">
        <f>+C21+G21</f>
        <v>74852</v>
      </c>
      <c r="L21" s="18">
        <f>+K21/J21</f>
        <v>4.145088049617898</v>
      </c>
      <c r="M21" s="19"/>
      <c r="N21" s="19"/>
      <c r="O21" s="18"/>
      <c r="P21" s="18"/>
      <c r="Q21" s="19"/>
      <c r="R21" s="19"/>
      <c r="S21" s="22"/>
      <c r="U21" s="19"/>
      <c r="V21" s="19"/>
      <c r="W21" s="18"/>
    </row>
    <row r="22" spans="1:23" ht="12.75" customHeight="1">
      <c r="A22" s="2" t="s">
        <v>24</v>
      </c>
      <c r="B22" s="19">
        <f>'9.2'!B22+'9.3'!B22</f>
        <v>42543</v>
      </c>
      <c r="C22" s="19">
        <f>'9.2'!C22+'9.3'!C22</f>
        <v>149105</v>
      </c>
      <c r="D22" s="18">
        <f>+C22/B22</f>
        <v>3.50480690125285</v>
      </c>
      <c r="F22" s="19">
        <f>'9.2'!F22+'9.3'!F22</f>
        <v>43131</v>
      </c>
      <c r="G22" s="19">
        <f>'9.2'!G22+'9.3'!G22</f>
        <v>156755</v>
      </c>
      <c r="H22" s="18">
        <f>+G22/F22</f>
        <v>3.634392896060838</v>
      </c>
      <c r="J22" s="19">
        <f>+B22+F22</f>
        <v>85674</v>
      </c>
      <c r="K22" s="19">
        <f>+C22+G22</f>
        <v>305860</v>
      </c>
      <c r="L22" s="18">
        <f>+K22/J22</f>
        <v>3.5700445876228493</v>
      </c>
      <c r="M22" s="19"/>
      <c r="N22" s="19"/>
      <c r="O22" s="18"/>
      <c r="P22" s="18"/>
      <c r="Q22" s="19"/>
      <c r="R22" s="19"/>
      <c r="S22" s="22"/>
      <c r="U22" s="19"/>
      <c r="V22" s="19"/>
      <c r="W22" s="18"/>
    </row>
    <row r="23" spans="1:23" s="3" customFormat="1" ht="12.75" customHeight="1">
      <c r="A23" s="2" t="s">
        <v>21</v>
      </c>
      <c r="B23" s="19">
        <f>'9.2'!B23+'9.3'!B23</f>
        <v>54994</v>
      </c>
      <c r="C23" s="19">
        <f>'9.2'!C23+'9.3'!C23</f>
        <v>200117</v>
      </c>
      <c r="D23" s="18">
        <f>+C23/B23</f>
        <v>3.6388878786776737</v>
      </c>
      <c r="E23" s="19">
        <f>'9.2'!E23+'9.3'!E23</f>
        <v>0</v>
      </c>
      <c r="F23" s="19">
        <f>'9.2'!F23+'9.3'!F23</f>
        <v>48738</v>
      </c>
      <c r="G23" s="19">
        <f>'9.2'!G23+'9.3'!G23</f>
        <v>180595</v>
      </c>
      <c r="H23" s="18">
        <f>+G23/F23</f>
        <v>3.7054249251097704</v>
      </c>
      <c r="I23" s="19"/>
      <c r="J23" s="19">
        <f>+B23+F23</f>
        <v>103732</v>
      </c>
      <c r="K23" s="19">
        <f>+C23+G23</f>
        <v>380712</v>
      </c>
      <c r="L23" s="18">
        <f>+K23/J23</f>
        <v>3.6701500019280453</v>
      </c>
      <c r="M23" s="19"/>
      <c r="N23" s="19"/>
      <c r="O23" s="18"/>
      <c r="P23" s="18"/>
      <c r="Q23" s="19"/>
      <c r="R23" s="19"/>
      <c r="S23" s="18"/>
      <c r="U23" s="19"/>
      <c r="V23" s="19"/>
      <c r="W23" s="18"/>
    </row>
    <row r="24" spans="1:12" s="3" customFormat="1" ht="24.75" customHeight="1">
      <c r="A24" s="11" t="s">
        <v>27</v>
      </c>
      <c r="B24" s="20">
        <f>+B9/B23*100</f>
        <v>4.631414336109393</v>
      </c>
      <c r="C24" s="20">
        <f aca="true" t="shared" si="6" ref="C24:L24">+C9/C23*100</f>
        <v>3.9591838774317023</v>
      </c>
      <c r="D24" s="20">
        <f t="shared" si="6"/>
        <v>85.4854174147935</v>
      </c>
      <c r="E24" s="20"/>
      <c r="F24" s="20">
        <f t="shared" si="6"/>
        <v>3.6624399852271323</v>
      </c>
      <c r="G24" s="20">
        <f t="shared" si="6"/>
        <v>3.485700047066641</v>
      </c>
      <c r="H24" s="20">
        <f t="shared" si="6"/>
        <v>7.6525198971073936</v>
      </c>
      <c r="I24" s="20"/>
      <c r="J24" s="20">
        <f t="shared" si="6"/>
        <v>4.176146222959163</v>
      </c>
      <c r="K24" s="20">
        <f t="shared" si="6"/>
        <v>3.734581520939713</v>
      </c>
      <c r="L24" s="20">
        <f t="shared" si="6"/>
        <v>89.42650284628769</v>
      </c>
    </row>
    <row r="25" spans="1:12" ht="12.75">
      <c r="A25" s="8"/>
      <c r="B25" s="9"/>
      <c r="C25" s="9"/>
      <c r="D25" s="9"/>
      <c r="E25" s="9"/>
      <c r="F25" s="9"/>
      <c r="G25" s="9"/>
      <c r="H25" s="9"/>
      <c r="I25" s="23"/>
      <c r="J25" s="23"/>
      <c r="K25" s="23"/>
      <c r="L25" s="23"/>
    </row>
    <row r="26" spans="1:8" ht="13.5" customHeight="1">
      <c r="A26" s="2" t="s">
        <v>25</v>
      </c>
      <c r="B26" s="2"/>
      <c r="C26" s="2"/>
      <c r="D26" s="2"/>
      <c r="E26" s="2"/>
      <c r="F26" s="2"/>
      <c r="G26" s="2"/>
      <c r="H26" s="2"/>
    </row>
    <row r="28" spans="1:15" ht="12.75">
      <c r="A28" s="53"/>
      <c r="B28" s="54"/>
      <c r="C28" s="54"/>
      <c r="D28" s="54"/>
      <c r="E28" s="54"/>
      <c r="F28" s="54"/>
      <c r="G28" s="54"/>
      <c r="J28" s="57"/>
      <c r="K28" s="57"/>
      <c r="L28" s="57"/>
      <c r="M28" s="57"/>
      <c r="N28" s="57"/>
      <c r="O28" s="57"/>
    </row>
    <row r="29" spans="1:15" ht="12.75">
      <c r="A29" s="53"/>
      <c r="B29" s="54"/>
      <c r="C29" s="54"/>
      <c r="D29" s="54"/>
      <c r="E29" s="54"/>
      <c r="F29" s="54"/>
      <c r="G29" s="54"/>
      <c r="J29" s="57"/>
      <c r="K29" s="57"/>
      <c r="L29" s="57"/>
      <c r="M29" s="57"/>
      <c r="N29" s="57"/>
      <c r="O29" s="57"/>
    </row>
    <row r="30" spans="1:15" ht="12.75">
      <c r="A30" s="53"/>
      <c r="B30" s="54"/>
      <c r="C30" s="54"/>
      <c r="D30" s="54"/>
      <c r="E30" s="54"/>
      <c r="F30" s="54"/>
      <c r="G30" s="54"/>
      <c r="J30" s="57"/>
      <c r="K30" s="57"/>
      <c r="L30" s="57"/>
      <c r="M30" s="57"/>
      <c r="N30" s="57"/>
      <c r="O30" s="57"/>
    </row>
    <row r="31" spans="1:15" ht="12.75">
      <c r="A31" s="53"/>
      <c r="B31" s="54"/>
      <c r="C31" s="54"/>
      <c r="D31" s="54"/>
      <c r="E31" s="54"/>
      <c r="F31" s="54"/>
      <c r="G31" s="54"/>
      <c r="J31" s="57"/>
      <c r="K31" s="57"/>
      <c r="L31" s="57"/>
      <c r="M31" s="57"/>
      <c r="N31" s="57"/>
      <c r="O31" s="57"/>
    </row>
    <row r="32" spans="1:15" ht="12.75">
      <c r="A32" s="53"/>
      <c r="B32" s="54"/>
      <c r="C32" s="54"/>
      <c r="D32" s="54"/>
      <c r="E32" s="54"/>
      <c r="F32" s="54"/>
      <c r="G32" s="54"/>
      <c r="J32" s="57"/>
      <c r="K32" s="57"/>
      <c r="L32" s="57"/>
      <c r="M32" s="57"/>
      <c r="N32" s="57"/>
      <c r="O32" s="57"/>
    </row>
    <row r="33" spans="1:15" ht="12.75">
      <c r="A33" s="53"/>
      <c r="B33" s="54"/>
      <c r="C33" s="54"/>
      <c r="D33" s="54"/>
      <c r="E33" s="54"/>
      <c r="F33" s="54"/>
      <c r="G33" s="54"/>
      <c r="J33" s="57"/>
      <c r="K33" s="57"/>
      <c r="L33" s="57"/>
      <c r="M33" s="57"/>
      <c r="N33" s="57"/>
      <c r="O33" s="57"/>
    </row>
    <row r="34" spans="1:15" ht="12.75">
      <c r="A34" s="53"/>
      <c r="B34" s="54"/>
      <c r="C34" s="54"/>
      <c r="D34" s="54"/>
      <c r="E34" s="54"/>
      <c r="F34" s="54"/>
      <c r="G34" s="54"/>
      <c r="J34" s="57"/>
      <c r="K34" s="57"/>
      <c r="L34" s="57"/>
      <c r="M34" s="57"/>
      <c r="N34" s="57"/>
      <c r="O34" s="57"/>
    </row>
    <row r="35" spans="1:15" ht="12.75">
      <c r="A35" s="53"/>
      <c r="B35" s="54"/>
      <c r="C35" s="54"/>
      <c r="D35" s="54"/>
      <c r="E35" s="54"/>
      <c r="F35" s="54"/>
      <c r="G35" s="54"/>
      <c r="J35" s="57"/>
      <c r="K35" s="57"/>
      <c r="L35" s="57"/>
      <c r="M35" s="57"/>
      <c r="N35" s="57"/>
      <c r="O35" s="57"/>
    </row>
    <row r="36" spans="1:15" ht="12.75">
      <c r="A36" s="53"/>
      <c r="B36" s="54"/>
      <c r="C36" s="54"/>
      <c r="D36" s="54"/>
      <c r="E36" s="54"/>
      <c r="F36" s="54"/>
      <c r="G36" s="54"/>
      <c r="J36" s="57"/>
      <c r="K36" s="57"/>
      <c r="L36" s="57"/>
      <c r="M36" s="57"/>
      <c r="N36" s="57"/>
      <c r="O36" s="57"/>
    </row>
    <row r="37" spans="1:15" ht="12.75">
      <c r="A37" s="55"/>
      <c r="B37" s="56"/>
      <c r="C37" s="56"/>
      <c r="D37" s="56"/>
      <c r="E37" s="56"/>
      <c r="F37" s="56"/>
      <c r="G37" s="56"/>
      <c r="J37" s="57"/>
      <c r="K37" s="57"/>
      <c r="L37" s="57"/>
      <c r="M37" s="57"/>
      <c r="N37" s="57"/>
      <c r="O37" s="57"/>
    </row>
    <row r="40" spans="10:15" ht="12.75">
      <c r="J40" s="58"/>
      <c r="K40" s="58"/>
      <c r="L40" s="58"/>
      <c r="M40" s="58"/>
      <c r="N40" s="58"/>
      <c r="O40" s="58"/>
    </row>
    <row r="41" spans="10:15" ht="12.75">
      <c r="J41" s="58"/>
      <c r="K41" s="58"/>
      <c r="L41" s="58"/>
      <c r="M41" s="58"/>
      <c r="N41" s="58"/>
      <c r="O41" s="58"/>
    </row>
  </sheetData>
  <sheetProtection/>
  <mergeCells count="7">
    <mergeCell ref="A20:L20"/>
    <mergeCell ref="A10:L10"/>
    <mergeCell ref="A2:A3"/>
    <mergeCell ref="B2:D2"/>
    <mergeCell ref="F2:H2"/>
    <mergeCell ref="J2:L2"/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ignoredErrors>
    <ignoredError sqref="A5:A7 A8:A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11.421875" style="1" customWidth="1"/>
    <col min="2" max="2" width="8.28125" style="1" customWidth="1"/>
    <col min="3" max="3" width="8.7109375" style="1" customWidth="1"/>
    <col min="4" max="4" width="9.7109375" style="1" customWidth="1"/>
    <col min="5" max="5" width="0.85546875" style="1" customWidth="1"/>
    <col min="6" max="6" width="8.28125" style="1" customWidth="1"/>
    <col min="7" max="7" width="8.7109375" style="1" customWidth="1"/>
    <col min="8" max="8" width="9.7109375" style="1" customWidth="1"/>
    <col min="9" max="9" width="0.85546875" style="1" customWidth="1"/>
    <col min="10" max="10" width="8.28125" style="1" customWidth="1"/>
    <col min="11" max="11" width="8.7109375" style="1" customWidth="1"/>
    <col min="12" max="12" width="9.7109375" style="1" customWidth="1"/>
    <col min="13" max="13" width="10.57421875" style="1" bestFit="1" customWidth="1"/>
    <col min="14" max="14" width="10.421875" style="1" bestFit="1" customWidth="1"/>
    <col min="15" max="15" width="11.28125" style="1" bestFit="1" customWidth="1"/>
    <col min="16" max="16384" width="9.140625" style="1" customWidth="1"/>
  </cols>
  <sheetData>
    <row r="1" spans="1:9" ht="24.75" customHeight="1">
      <c r="A1" s="7" t="s">
        <v>83</v>
      </c>
      <c r="B1" s="4"/>
      <c r="C1" s="4"/>
      <c r="D1" s="4"/>
      <c r="E1" s="4"/>
      <c r="F1" s="4"/>
      <c r="G1" s="4"/>
      <c r="H1" s="4"/>
      <c r="I1" s="26"/>
    </row>
    <row r="2" spans="1:12" ht="19.5" customHeight="1">
      <c r="A2" s="82"/>
      <c r="B2" s="84" t="s">
        <v>0</v>
      </c>
      <c r="C2" s="84"/>
      <c r="D2" s="84"/>
      <c r="E2" s="10"/>
      <c r="F2" s="84" t="s">
        <v>1</v>
      </c>
      <c r="G2" s="84"/>
      <c r="H2" s="84"/>
      <c r="I2" s="25"/>
      <c r="J2" s="84" t="s">
        <v>28</v>
      </c>
      <c r="K2" s="84"/>
      <c r="L2" s="84"/>
    </row>
    <row r="3" spans="1:12" ht="41.25" customHeight="1">
      <c r="A3" s="83"/>
      <c r="B3" s="13" t="s">
        <v>2</v>
      </c>
      <c r="C3" s="13" t="s">
        <v>3</v>
      </c>
      <c r="D3" s="13" t="s">
        <v>30</v>
      </c>
      <c r="E3" s="14"/>
      <c r="F3" s="13" t="s">
        <v>2</v>
      </c>
      <c r="G3" s="13" t="s">
        <v>3</v>
      </c>
      <c r="H3" s="13" t="s">
        <v>30</v>
      </c>
      <c r="I3" s="14"/>
      <c r="J3" s="13" t="s">
        <v>2</v>
      </c>
      <c r="K3" s="13" t="s">
        <v>3</v>
      </c>
      <c r="L3" s="13" t="s">
        <v>30</v>
      </c>
    </row>
    <row r="4" spans="1:12" ht="21.75" customHeight="1">
      <c r="A4" s="85" t="s">
        <v>20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7" ht="12.75" customHeight="1">
      <c r="A5" s="6" t="s">
        <v>87</v>
      </c>
      <c r="B5" s="24">
        <v>2230</v>
      </c>
      <c r="C5" s="24">
        <v>6807</v>
      </c>
      <c r="D5" s="18">
        <f>+C5/B5</f>
        <v>3.0524663677130044</v>
      </c>
      <c r="F5" s="24">
        <v>1438</v>
      </c>
      <c r="G5" s="24">
        <v>4925</v>
      </c>
      <c r="H5" s="18">
        <f>+G5/F5</f>
        <v>3.424895688456189</v>
      </c>
      <c r="J5" s="24">
        <v>3668</v>
      </c>
      <c r="K5" s="24">
        <v>11732</v>
      </c>
      <c r="L5" s="18">
        <f>+K5/J5</f>
        <v>3.198473282442748</v>
      </c>
      <c r="M5" s="69"/>
      <c r="N5" s="70"/>
      <c r="O5" s="69"/>
      <c r="P5" s="69"/>
      <c r="Q5" s="69"/>
    </row>
    <row r="6" spans="1:17" ht="12.75" customHeight="1">
      <c r="A6" s="6" t="s">
        <v>89</v>
      </c>
      <c r="B6" s="24">
        <v>2195</v>
      </c>
      <c r="C6" s="24">
        <v>6811</v>
      </c>
      <c r="D6" s="18">
        <f>+C6/B6</f>
        <v>3.1029612756264235</v>
      </c>
      <c r="F6" s="24">
        <v>1347</v>
      </c>
      <c r="G6" s="24">
        <v>4730</v>
      </c>
      <c r="H6" s="18">
        <f>+G6/F6</f>
        <v>3.5115070527097254</v>
      </c>
      <c r="J6" s="24">
        <v>3542</v>
      </c>
      <c r="K6" s="24">
        <v>11542</v>
      </c>
      <c r="L6" s="18">
        <f>+K6/J6</f>
        <v>3.258610954263128</v>
      </c>
      <c r="M6" s="69"/>
      <c r="N6" s="70"/>
      <c r="O6" s="69"/>
      <c r="P6" s="69"/>
      <c r="Q6" s="69"/>
    </row>
    <row r="7" spans="1:17" ht="12.75" customHeight="1">
      <c r="A7" s="6" t="s">
        <v>90</v>
      </c>
      <c r="B7" s="24">
        <v>2122</v>
      </c>
      <c r="C7" s="24">
        <v>6647</v>
      </c>
      <c r="D7" s="18">
        <f>+C7/B7</f>
        <v>3.1324222431668236</v>
      </c>
      <c r="F7" s="24">
        <v>1346</v>
      </c>
      <c r="G7" s="24">
        <v>4597</v>
      </c>
      <c r="H7" s="18">
        <f>+G7/F7</f>
        <v>3.415304606240713</v>
      </c>
      <c r="J7" s="24">
        <f aca="true" t="shared" si="0" ref="J7:K9">B7+F7</f>
        <v>3468</v>
      </c>
      <c r="K7" s="24">
        <f t="shared" si="0"/>
        <v>11244</v>
      </c>
      <c r="L7" s="18">
        <f>+K7/J7</f>
        <v>3.2422145328719725</v>
      </c>
      <c r="M7" s="69"/>
      <c r="N7" s="70"/>
      <c r="O7" s="69"/>
      <c r="P7" s="69"/>
      <c r="Q7" s="69"/>
    </row>
    <row r="8" spans="1:17" ht="12.75" customHeight="1">
      <c r="A8" s="6" t="s">
        <v>91</v>
      </c>
      <c r="B8" s="24">
        <v>2160</v>
      </c>
      <c r="C8" s="24">
        <v>6595</v>
      </c>
      <c r="D8" s="18">
        <f>+C8/B8</f>
        <v>3.053240740740741</v>
      </c>
      <c r="F8" s="24">
        <v>1458</v>
      </c>
      <c r="G8" s="24">
        <v>5109</v>
      </c>
      <c r="H8" s="18">
        <f>+G8/F8</f>
        <v>3.5041152263374484</v>
      </c>
      <c r="J8" s="24">
        <f t="shared" si="0"/>
        <v>3618</v>
      </c>
      <c r="K8" s="24">
        <f t="shared" si="0"/>
        <v>11704</v>
      </c>
      <c r="L8" s="18">
        <f>+K8/J8</f>
        <v>3.2349364289662796</v>
      </c>
      <c r="M8" s="69"/>
      <c r="N8" s="70"/>
      <c r="O8" s="69"/>
      <c r="P8" s="69"/>
      <c r="Q8" s="69"/>
    </row>
    <row r="9" spans="1:17" ht="12.75" customHeight="1">
      <c r="A9" s="6" t="s">
        <v>94</v>
      </c>
      <c r="B9" s="24">
        <v>2137</v>
      </c>
      <c r="C9" s="24">
        <v>6385</v>
      </c>
      <c r="D9" s="18">
        <f>+C9/B9</f>
        <v>2.9878334113242864</v>
      </c>
      <c r="F9" s="24">
        <v>1519</v>
      </c>
      <c r="G9" s="24">
        <v>5408</v>
      </c>
      <c r="H9" s="18">
        <f>+G9/F9</f>
        <v>3.5602369980250166</v>
      </c>
      <c r="J9" s="24">
        <f>B9+F9</f>
        <v>3656</v>
      </c>
      <c r="K9" s="24">
        <f t="shared" si="0"/>
        <v>11793</v>
      </c>
      <c r="L9" s="18">
        <f>+K9/J9</f>
        <v>3.2256564551422318</v>
      </c>
      <c r="M9" s="69"/>
      <c r="N9" s="70"/>
      <c r="O9" s="69"/>
      <c r="P9" s="69"/>
      <c r="Q9" s="69"/>
    </row>
    <row r="10" spans="1:17" ht="21.75" customHeight="1">
      <c r="A10" s="81" t="s">
        <v>95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69"/>
      <c r="N10" s="69"/>
      <c r="O10" s="69"/>
      <c r="P10" s="69"/>
      <c r="Q10" s="69"/>
    </row>
    <row r="11" spans="1:23" ht="12.75" customHeight="1">
      <c r="A11" s="2" t="s">
        <v>19</v>
      </c>
      <c r="B11" s="24">
        <v>166</v>
      </c>
      <c r="C11" s="24">
        <v>682</v>
      </c>
      <c r="D11" s="18">
        <f>+C11/B11</f>
        <v>4.108433734939759</v>
      </c>
      <c r="F11" s="71">
        <v>154</v>
      </c>
      <c r="G11" s="71">
        <v>447</v>
      </c>
      <c r="H11" s="18">
        <f>+G11/F11</f>
        <v>2.9025974025974026</v>
      </c>
      <c r="J11" s="24">
        <f>+B11+F11</f>
        <v>320</v>
      </c>
      <c r="K11" s="24">
        <f>+C11+G11</f>
        <v>1129</v>
      </c>
      <c r="L11" s="18">
        <f>+K11/J11</f>
        <v>3.528125</v>
      </c>
      <c r="M11" s="57"/>
      <c r="N11" s="57"/>
      <c r="O11" s="18"/>
      <c r="P11" s="18"/>
      <c r="Q11" s="57"/>
      <c r="R11" s="57"/>
      <c r="S11" s="18"/>
      <c r="T11" s="18"/>
      <c r="U11" s="24"/>
      <c r="V11" s="24"/>
      <c r="W11" s="18"/>
    </row>
    <row r="12" spans="1:23" ht="12.75" customHeight="1">
      <c r="A12" s="2" t="s">
        <v>4</v>
      </c>
      <c r="B12" s="24">
        <v>43</v>
      </c>
      <c r="C12" s="24">
        <v>164</v>
      </c>
      <c r="D12" s="18">
        <f aca="true" t="shared" si="1" ref="D12:D19">+C12/B12</f>
        <v>3.813953488372093</v>
      </c>
      <c r="F12" s="71">
        <v>6</v>
      </c>
      <c r="G12" s="71">
        <v>23</v>
      </c>
      <c r="H12" s="18">
        <f aca="true" t="shared" si="2" ref="H12:H19">+G12/F12</f>
        <v>3.8333333333333335</v>
      </c>
      <c r="J12" s="24">
        <f aca="true" t="shared" si="3" ref="J12:J19">+B12+F12</f>
        <v>49</v>
      </c>
      <c r="K12" s="24">
        <f aca="true" t="shared" si="4" ref="K12:K19">+C12+G12</f>
        <v>187</v>
      </c>
      <c r="L12" s="18">
        <f aca="true" t="shared" si="5" ref="L12:L19">+K12/J12</f>
        <v>3.816326530612245</v>
      </c>
      <c r="M12" s="57"/>
      <c r="N12" s="57"/>
      <c r="O12" s="18"/>
      <c r="P12" s="18"/>
      <c r="Q12" s="57"/>
      <c r="R12" s="57"/>
      <c r="S12" s="18"/>
      <c r="T12" s="18"/>
      <c r="U12" s="24"/>
      <c r="V12" s="24"/>
      <c r="W12" s="18"/>
    </row>
    <row r="13" spans="1:23" ht="12.75" customHeight="1">
      <c r="A13" s="2" t="s">
        <v>5</v>
      </c>
      <c r="B13" s="24">
        <v>404</v>
      </c>
      <c r="C13" s="24">
        <v>861</v>
      </c>
      <c r="D13" s="18">
        <f t="shared" si="1"/>
        <v>2.131188118811881</v>
      </c>
      <c r="F13" s="71">
        <v>205</v>
      </c>
      <c r="G13" s="71">
        <v>555</v>
      </c>
      <c r="H13" s="18">
        <f t="shared" si="2"/>
        <v>2.707317073170732</v>
      </c>
      <c r="J13" s="24">
        <f t="shared" si="3"/>
        <v>609</v>
      </c>
      <c r="K13" s="24">
        <f t="shared" si="4"/>
        <v>1416</v>
      </c>
      <c r="L13" s="18">
        <f t="shared" si="5"/>
        <v>2.3251231527093594</v>
      </c>
      <c r="M13" s="57"/>
      <c r="N13" s="57"/>
      <c r="O13" s="18"/>
      <c r="P13" s="18"/>
      <c r="Q13" s="57"/>
      <c r="R13" s="57"/>
      <c r="S13" s="18"/>
      <c r="T13" s="18"/>
      <c r="U13" s="24"/>
      <c r="V13" s="24"/>
      <c r="W13" s="18"/>
    </row>
    <row r="14" spans="1:23" ht="12.75" customHeight="1">
      <c r="A14" s="2" t="s">
        <v>6</v>
      </c>
      <c r="B14" s="24">
        <v>30</v>
      </c>
      <c r="C14" s="24">
        <v>71</v>
      </c>
      <c r="D14" s="18">
        <f t="shared" si="1"/>
        <v>2.3666666666666667</v>
      </c>
      <c r="F14" s="71">
        <v>10</v>
      </c>
      <c r="G14" s="71">
        <v>21</v>
      </c>
      <c r="H14" s="18">
        <f t="shared" si="2"/>
        <v>2.1</v>
      </c>
      <c r="J14" s="24">
        <f t="shared" si="3"/>
        <v>40</v>
      </c>
      <c r="K14" s="24">
        <f t="shared" si="4"/>
        <v>92</v>
      </c>
      <c r="L14" s="18">
        <f t="shared" si="5"/>
        <v>2.3</v>
      </c>
      <c r="M14" s="57"/>
      <c r="N14" s="57"/>
      <c r="O14" s="18"/>
      <c r="P14" s="18"/>
      <c r="Q14" s="57"/>
      <c r="R14" s="57"/>
      <c r="S14" s="18"/>
      <c r="T14" s="18"/>
      <c r="U14" s="24"/>
      <c r="V14" s="24"/>
      <c r="W14" s="18"/>
    </row>
    <row r="15" spans="1:23" ht="12.75" customHeight="1">
      <c r="A15" s="2" t="s">
        <v>7</v>
      </c>
      <c r="B15" s="24">
        <v>342</v>
      </c>
      <c r="C15" s="24">
        <v>1180</v>
      </c>
      <c r="D15" s="18">
        <f t="shared" si="1"/>
        <v>3.4502923976608186</v>
      </c>
      <c r="F15" s="1">
        <v>429</v>
      </c>
      <c r="G15" s="24">
        <v>1828</v>
      </c>
      <c r="H15" s="18">
        <f t="shared" si="2"/>
        <v>4.261072261072261</v>
      </c>
      <c r="J15" s="24">
        <f t="shared" si="3"/>
        <v>771</v>
      </c>
      <c r="K15" s="24">
        <f t="shared" si="4"/>
        <v>3008</v>
      </c>
      <c r="L15" s="18">
        <f t="shared" si="5"/>
        <v>3.901426718547341</v>
      </c>
      <c r="M15" s="57"/>
      <c r="N15" s="52"/>
      <c r="O15" s="18"/>
      <c r="P15" s="18"/>
      <c r="Q15" s="57"/>
      <c r="R15" s="57"/>
      <c r="S15" s="18"/>
      <c r="T15" s="18"/>
      <c r="U15" s="24"/>
      <c r="V15" s="24"/>
      <c r="W15" s="18"/>
    </row>
    <row r="16" spans="1:23" ht="12.75" customHeight="1">
      <c r="A16" s="2" t="s">
        <v>8</v>
      </c>
      <c r="B16" s="24">
        <v>529</v>
      </c>
      <c r="C16" s="24">
        <v>1306</v>
      </c>
      <c r="D16" s="18">
        <f t="shared" si="1"/>
        <v>2.4688090737240076</v>
      </c>
      <c r="F16" s="1">
        <v>412</v>
      </c>
      <c r="G16" s="24">
        <v>1424</v>
      </c>
      <c r="H16" s="18">
        <f t="shared" si="2"/>
        <v>3.4563106796116503</v>
      </c>
      <c r="J16" s="24">
        <f t="shared" si="3"/>
        <v>941</v>
      </c>
      <c r="K16" s="24">
        <f t="shared" si="4"/>
        <v>2730</v>
      </c>
      <c r="L16" s="18">
        <f t="shared" si="5"/>
        <v>2.9011689691817217</v>
      </c>
      <c r="M16" s="57"/>
      <c r="N16" s="57"/>
      <c r="O16" s="18"/>
      <c r="P16" s="18"/>
      <c r="Q16" s="57"/>
      <c r="R16" s="57"/>
      <c r="S16" s="18"/>
      <c r="T16" s="18"/>
      <c r="U16" s="24"/>
      <c r="V16" s="24"/>
      <c r="W16" s="18"/>
    </row>
    <row r="17" spans="1:23" ht="12.75" customHeight="1">
      <c r="A17" s="2" t="s">
        <v>22</v>
      </c>
      <c r="B17" s="24">
        <v>128</v>
      </c>
      <c r="C17" s="24">
        <v>451</v>
      </c>
      <c r="D17" s="18">
        <f t="shared" si="1"/>
        <v>3.5234375</v>
      </c>
      <c r="F17" s="71">
        <v>53</v>
      </c>
      <c r="G17" s="71">
        <v>265</v>
      </c>
      <c r="H17" s="18">
        <f t="shared" si="2"/>
        <v>5</v>
      </c>
      <c r="J17" s="24">
        <f t="shared" si="3"/>
        <v>181</v>
      </c>
      <c r="K17" s="24">
        <f t="shared" si="4"/>
        <v>716</v>
      </c>
      <c r="L17" s="18">
        <f t="shared" si="5"/>
        <v>3.955801104972376</v>
      </c>
      <c r="M17" s="57"/>
      <c r="N17" s="57"/>
      <c r="O17" s="18"/>
      <c r="P17" s="18"/>
      <c r="Q17" s="57"/>
      <c r="R17" s="57"/>
      <c r="S17" s="18"/>
      <c r="T17" s="18"/>
      <c r="U17" s="24"/>
      <c r="V17" s="24"/>
      <c r="W17" s="18"/>
    </row>
    <row r="18" spans="1:23" ht="12.75" customHeight="1">
      <c r="A18" s="2" t="s">
        <v>9</v>
      </c>
      <c r="B18" s="24">
        <v>195</v>
      </c>
      <c r="C18" s="24">
        <v>612</v>
      </c>
      <c r="D18" s="18">
        <f t="shared" si="1"/>
        <v>3.1384615384615384</v>
      </c>
      <c r="F18" s="71">
        <v>131</v>
      </c>
      <c r="G18" s="71">
        <v>437</v>
      </c>
      <c r="H18" s="18">
        <f t="shared" si="2"/>
        <v>3.33587786259542</v>
      </c>
      <c r="J18" s="24">
        <f t="shared" si="3"/>
        <v>326</v>
      </c>
      <c r="K18" s="24">
        <f t="shared" si="4"/>
        <v>1049</v>
      </c>
      <c r="L18" s="18">
        <f t="shared" si="5"/>
        <v>3.2177914110429446</v>
      </c>
      <c r="M18" s="57"/>
      <c r="N18" s="57"/>
      <c r="O18" s="18"/>
      <c r="P18" s="18"/>
      <c r="Q18" s="57"/>
      <c r="R18" s="57"/>
      <c r="S18" s="18"/>
      <c r="T18" s="18"/>
      <c r="U18" s="24"/>
      <c r="V18" s="24"/>
      <c r="W18" s="18"/>
    </row>
    <row r="19" spans="1:23" ht="12.75" customHeight="1">
      <c r="A19" s="2" t="s">
        <v>10</v>
      </c>
      <c r="B19" s="24">
        <v>299</v>
      </c>
      <c r="C19" s="24">
        <v>1057</v>
      </c>
      <c r="D19" s="18">
        <f t="shared" si="1"/>
        <v>3.5351170568561874</v>
      </c>
      <c r="F19" s="1">
        <v>119</v>
      </c>
      <c r="G19" s="1">
        <v>406</v>
      </c>
      <c r="H19" s="18">
        <f t="shared" si="2"/>
        <v>3.411764705882353</v>
      </c>
      <c r="J19" s="24">
        <f t="shared" si="3"/>
        <v>418</v>
      </c>
      <c r="K19" s="24">
        <f t="shared" si="4"/>
        <v>1463</v>
      </c>
      <c r="L19" s="18">
        <f t="shared" si="5"/>
        <v>3.5</v>
      </c>
      <c r="M19" s="57"/>
      <c r="N19" s="57"/>
      <c r="O19" s="18"/>
      <c r="P19" s="18"/>
      <c r="Q19" s="57"/>
      <c r="R19" s="57"/>
      <c r="S19" s="18"/>
      <c r="T19" s="18"/>
      <c r="U19" s="24"/>
      <c r="V19" s="24"/>
      <c r="W19" s="18"/>
    </row>
    <row r="20" spans="1:17" s="5" customFormat="1" ht="21.75" customHeight="1">
      <c r="A20" s="87" t="s">
        <v>96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69"/>
      <c r="N20" s="69"/>
      <c r="O20" s="69"/>
      <c r="P20" s="69"/>
      <c r="Q20" s="69"/>
    </row>
    <row r="21" spans="1:17" ht="12.75" customHeight="1">
      <c r="A21" s="2" t="s">
        <v>23</v>
      </c>
      <c r="B21" s="24">
        <v>10183</v>
      </c>
      <c r="C21" s="24">
        <v>36123</v>
      </c>
      <c r="D21" s="18">
        <f>+C21/B21</f>
        <v>3.5473828930570557</v>
      </c>
      <c r="E21" s="18"/>
      <c r="F21" s="24">
        <v>4699</v>
      </c>
      <c r="G21" s="24">
        <v>19071</v>
      </c>
      <c r="H21" s="18">
        <f>+G21/F21</f>
        <v>4.058523090019153</v>
      </c>
      <c r="I21" s="18"/>
      <c r="J21" s="24">
        <f>+B21+F21</f>
        <v>14882</v>
      </c>
      <c r="K21" s="24">
        <f>+C21+G21</f>
        <v>55194</v>
      </c>
      <c r="L21" s="18">
        <f>+K21/J21</f>
        <v>3.708775702190566</v>
      </c>
      <c r="M21" s="69"/>
      <c r="N21" s="69"/>
      <c r="O21" s="69"/>
      <c r="P21" s="69"/>
      <c r="Q21" s="69"/>
    </row>
    <row r="22" spans="1:17" ht="12.75" customHeight="1">
      <c r="A22" s="2" t="s">
        <v>24</v>
      </c>
      <c r="B22" s="24">
        <f>+B23-B21</f>
        <v>33594</v>
      </c>
      <c r="C22" s="24">
        <f>+C23-C21</f>
        <v>96787</v>
      </c>
      <c r="D22" s="18">
        <f>+C22/B22</f>
        <v>2.881079954753825</v>
      </c>
      <c r="E22" s="18"/>
      <c r="F22" s="24">
        <f>+F23-F21</f>
        <v>34168</v>
      </c>
      <c r="G22" s="24">
        <f>+G23-G21</f>
        <v>103629</v>
      </c>
      <c r="H22" s="18">
        <f>+G22/F22</f>
        <v>3.032925544369</v>
      </c>
      <c r="I22" s="18"/>
      <c r="J22" s="24">
        <f>+J23-J21</f>
        <v>67762</v>
      </c>
      <c r="K22" s="24">
        <f>+K23-K21</f>
        <v>200416</v>
      </c>
      <c r="L22" s="18">
        <f>+K22/J22</f>
        <v>2.957645878220832</v>
      </c>
      <c r="M22" s="69"/>
      <c r="N22" s="69"/>
      <c r="O22" s="69"/>
      <c r="P22" s="69"/>
      <c r="Q22" s="69"/>
    </row>
    <row r="23" spans="1:17" s="3" customFormat="1" ht="12.75" customHeight="1">
      <c r="A23" s="2" t="s">
        <v>21</v>
      </c>
      <c r="B23" s="24">
        <v>43777</v>
      </c>
      <c r="C23" s="24">
        <v>132910</v>
      </c>
      <c r="D23" s="18">
        <f>+C23/B23</f>
        <v>3.0360691687415766</v>
      </c>
      <c r="E23" s="24"/>
      <c r="F23" s="24">
        <v>38867</v>
      </c>
      <c r="G23" s="24">
        <v>122700</v>
      </c>
      <c r="H23" s="18">
        <f>+G23/F23</f>
        <v>3.1569197519746828</v>
      </c>
      <c r="I23" s="24"/>
      <c r="J23" s="24">
        <f>+B23+F23</f>
        <v>82644</v>
      </c>
      <c r="K23" s="24">
        <f>+C23+G23</f>
        <v>255610</v>
      </c>
      <c r="L23" s="18">
        <f>+K23/J23</f>
        <v>3.0929045060742464</v>
      </c>
      <c r="M23" s="69"/>
      <c r="N23" s="69"/>
      <c r="O23" s="69"/>
      <c r="P23" s="69"/>
      <c r="Q23" s="69"/>
    </row>
    <row r="24" spans="1:12" s="3" customFormat="1" ht="24.75" customHeight="1">
      <c r="A24" s="11" t="s">
        <v>27</v>
      </c>
      <c r="B24" s="20">
        <f>+B9/B23*100</f>
        <v>4.881558809420472</v>
      </c>
      <c r="C24" s="20">
        <f aca="true" t="shared" si="6" ref="C24:L24">+C9/C23*100</f>
        <v>4.804002708599804</v>
      </c>
      <c r="D24" s="20">
        <f t="shared" si="6"/>
        <v>98.41124313260347</v>
      </c>
      <c r="E24" s="20"/>
      <c r="F24" s="20">
        <f t="shared" si="6"/>
        <v>3.9081997581495873</v>
      </c>
      <c r="G24" s="20">
        <f t="shared" si="6"/>
        <v>4.407497962510187</v>
      </c>
      <c r="H24" s="20">
        <f t="shared" si="6"/>
        <v>112.77565721453817</v>
      </c>
      <c r="I24" s="20"/>
      <c r="J24" s="20">
        <f t="shared" si="6"/>
        <v>4.4237936208315185</v>
      </c>
      <c r="K24" s="20">
        <f t="shared" si="6"/>
        <v>4.613669261765971</v>
      </c>
      <c r="L24" s="20">
        <f t="shared" si="6"/>
        <v>104.29214509556535</v>
      </c>
    </row>
    <row r="25" spans="1:12" ht="12.75">
      <c r="A25" s="8"/>
      <c r="B25" s="9"/>
      <c r="C25" s="9"/>
      <c r="D25" s="9"/>
      <c r="E25" s="9"/>
      <c r="F25" s="9"/>
      <c r="G25" s="9"/>
      <c r="H25" s="9"/>
      <c r="I25" s="9"/>
      <c r="J25" s="23"/>
      <c r="K25" s="23"/>
      <c r="L25" s="23"/>
    </row>
    <row r="26" spans="1:9" ht="13.5" customHeight="1">
      <c r="A26" s="2" t="s">
        <v>25</v>
      </c>
      <c r="B26" s="2"/>
      <c r="C26" s="2"/>
      <c r="D26" s="2"/>
      <c r="E26" s="2"/>
      <c r="F26" s="2"/>
      <c r="G26" s="2"/>
      <c r="H26" s="2"/>
      <c r="I26" s="2"/>
    </row>
    <row r="30" spans="1:16" ht="12.75">
      <c r="A30" s="60"/>
      <c r="B30" s="61"/>
      <c r="C30" s="61"/>
      <c r="D30" s="61"/>
      <c r="E30" s="61"/>
      <c r="F30" s="61"/>
      <c r="G30" s="61"/>
      <c r="J30" s="57"/>
      <c r="K30" s="57"/>
      <c r="L30" s="57"/>
      <c r="M30" s="57"/>
      <c r="N30" s="57"/>
      <c r="O30" s="57"/>
      <c r="P30" s="57"/>
    </row>
    <row r="31" spans="1:16" ht="12.75">
      <c r="A31" s="60"/>
      <c r="B31" s="61"/>
      <c r="C31" s="61"/>
      <c r="D31" s="61"/>
      <c r="E31" s="61"/>
      <c r="F31" s="61"/>
      <c r="G31" s="61"/>
      <c r="J31" s="57"/>
      <c r="K31" s="57"/>
      <c r="L31" s="57"/>
      <c r="M31" s="57"/>
      <c r="N31" s="57"/>
      <c r="O31" s="57"/>
      <c r="P31" s="57"/>
    </row>
    <row r="32" spans="1:16" ht="12.75">
      <c r="A32" s="60"/>
      <c r="B32" s="61"/>
      <c r="C32" s="61"/>
      <c r="D32" s="61"/>
      <c r="E32" s="61"/>
      <c r="F32" s="61"/>
      <c r="G32" s="61"/>
      <c r="J32" s="57"/>
      <c r="K32" s="57"/>
      <c r="L32" s="57"/>
      <c r="M32" s="57"/>
      <c r="N32" s="57"/>
      <c r="O32" s="57"/>
      <c r="P32" s="57"/>
    </row>
    <row r="33" spans="1:16" ht="12.75">
      <c r="A33" s="60"/>
      <c r="B33" s="61"/>
      <c r="C33" s="61"/>
      <c r="D33" s="61"/>
      <c r="E33" s="61"/>
      <c r="F33" s="61"/>
      <c r="G33" s="61"/>
      <c r="J33" s="57"/>
      <c r="K33" s="57"/>
      <c r="L33" s="57"/>
      <c r="M33" s="57"/>
      <c r="N33" s="57"/>
      <c r="O33" s="57"/>
      <c r="P33" s="57"/>
    </row>
    <row r="34" spans="1:16" ht="12.75">
      <c r="A34" s="60"/>
      <c r="B34" s="61"/>
      <c r="C34" s="61"/>
      <c r="D34" s="61"/>
      <c r="E34" s="61"/>
      <c r="F34" s="61"/>
      <c r="G34" s="61"/>
      <c r="J34" s="57"/>
      <c r="K34" s="57"/>
      <c r="L34" s="57"/>
      <c r="M34" s="57"/>
      <c r="N34" s="57"/>
      <c r="O34" s="57"/>
      <c r="P34" s="57"/>
    </row>
    <row r="35" spans="1:16" ht="12.75">
      <c r="A35" s="60"/>
      <c r="B35" s="61"/>
      <c r="C35" s="61"/>
      <c r="D35" s="61"/>
      <c r="E35" s="61"/>
      <c r="F35" s="61"/>
      <c r="G35" s="61"/>
      <c r="J35" s="57"/>
      <c r="K35" s="57"/>
      <c r="L35" s="57"/>
      <c r="M35" s="57"/>
      <c r="N35" s="57"/>
      <c r="O35" s="57"/>
      <c r="P35" s="57"/>
    </row>
    <row r="36" spans="1:16" ht="12.75">
      <c r="A36" s="60"/>
      <c r="B36" s="61"/>
      <c r="C36" s="61"/>
      <c r="D36" s="61"/>
      <c r="E36" s="61"/>
      <c r="F36" s="61"/>
      <c r="G36" s="61"/>
      <c r="J36" s="57"/>
      <c r="K36" s="57"/>
      <c r="L36" s="57"/>
      <c r="M36" s="57"/>
      <c r="N36" s="57"/>
      <c r="O36" s="57"/>
      <c r="P36" s="57"/>
    </row>
    <row r="37" spans="1:16" ht="12.75">
      <c r="A37" s="60"/>
      <c r="B37" s="61"/>
      <c r="C37" s="61"/>
      <c r="D37" s="61"/>
      <c r="E37" s="61"/>
      <c r="F37" s="61"/>
      <c r="G37" s="61"/>
      <c r="J37" s="57"/>
      <c r="K37" s="57"/>
      <c r="L37" s="57"/>
      <c r="M37" s="57"/>
      <c r="N37" s="57"/>
      <c r="O37" s="57"/>
      <c r="P37" s="57"/>
    </row>
    <row r="38" spans="1:16" ht="12.75">
      <c r="A38" s="60"/>
      <c r="B38" s="61"/>
      <c r="C38" s="61"/>
      <c r="D38" s="61"/>
      <c r="E38" s="61"/>
      <c r="F38" s="61"/>
      <c r="G38" s="61"/>
      <c r="J38" s="57"/>
      <c r="K38" s="57"/>
      <c r="L38" s="57"/>
      <c r="M38" s="57"/>
      <c r="N38" s="57"/>
      <c r="O38" s="57"/>
      <c r="P38" s="57"/>
    </row>
    <row r="39" spans="1:16" ht="12.75">
      <c r="A39" s="62"/>
      <c r="B39" s="63"/>
      <c r="C39" s="63"/>
      <c r="D39" s="63"/>
      <c r="E39" s="63"/>
      <c r="F39" s="63"/>
      <c r="G39" s="63"/>
      <c r="J39" s="57"/>
      <c r="K39" s="57"/>
      <c r="L39" s="57"/>
      <c r="M39" s="57"/>
      <c r="N39" s="57"/>
      <c r="O39" s="57"/>
      <c r="P39" s="57"/>
    </row>
    <row r="42" spans="10:15" ht="12.75">
      <c r="J42" s="58"/>
      <c r="K42" s="58"/>
      <c r="L42" s="58"/>
      <c r="M42" s="58"/>
      <c r="N42" s="58"/>
      <c r="O42" s="58"/>
    </row>
    <row r="43" spans="10:15" ht="12.75">
      <c r="J43" s="58"/>
      <c r="K43" s="58"/>
      <c r="L43" s="58"/>
      <c r="M43" s="58"/>
      <c r="N43" s="58"/>
      <c r="O43" s="58"/>
    </row>
    <row r="44" spans="10:15" ht="12.75">
      <c r="J44" s="58"/>
      <c r="K44" s="58"/>
      <c r="L44" s="58"/>
      <c r="M44" s="58"/>
      <c r="N44" s="58"/>
      <c r="O44" s="58"/>
    </row>
  </sheetData>
  <sheetProtection/>
  <mergeCells count="7">
    <mergeCell ref="A10:L10"/>
    <mergeCell ref="A20:L20"/>
    <mergeCell ref="A2:A3"/>
    <mergeCell ref="B2:D2"/>
    <mergeCell ref="F2:H2"/>
    <mergeCell ref="J2:L2"/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ignoredErrors>
    <ignoredError sqref="A5:A7 A8:A9" numberStoredAsText="1"/>
    <ignoredError sqref="J22:K2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A21" sqref="A21:IV22"/>
    </sheetView>
  </sheetViews>
  <sheetFormatPr defaultColWidth="9.140625" defaultRowHeight="12.75"/>
  <cols>
    <col min="1" max="1" width="12.28125" style="1" customWidth="1"/>
    <col min="2" max="3" width="8.7109375" style="1" customWidth="1"/>
    <col min="4" max="4" width="9.7109375" style="1" customWidth="1"/>
    <col min="5" max="5" width="0.85546875" style="1" customWidth="1"/>
    <col min="6" max="7" width="8.7109375" style="1" customWidth="1"/>
    <col min="8" max="8" width="9.7109375" style="1" customWidth="1"/>
    <col min="9" max="9" width="0.85546875" style="1" customWidth="1"/>
    <col min="10" max="11" width="8.7109375" style="1" customWidth="1"/>
    <col min="12" max="12" width="9.7109375" style="1" customWidth="1"/>
    <col min="13" max="13" width="14.140625" style="1" bestFit="1" customWidth="1"/>
    <col min="14" max="14" width="9.28125" style="1" bestFit="1" customWidth="1"/>
    <col min="15" max="15" width="10.28125" style="1" bestFit="1" customWidth="1"/>
    <col min="16" max="16384" width="9.140625" style="1" customWidth="1"/>
  </cols>
  <sheetData>
    <row r="1" spans="1:8" ht="24.75" customHeight="1">
      <c r="A1" s="7" t="s">
        <v>84</v>
      </c>
      <c r="B1" s="4"/>
      <c r="C1" s="4"/>
      <c r="D1" s="4"/>
      <c r="E1" s="4"/>
      <c r="F1" s="4"/>
      <c r="G1" s="4"/>
      <c r="H1" s="4"/>
    </row>
    <row r="2" spans="1:12" ht="19.5" customHeight="1">
      <c r="A2" s="82"/>
      <c r="B2" s="84" t="s">
        <v>0</v>
      </c>
      <c r="C2" s="84"/>
      <c r="D2" s="84"/>
      <c r="E2" s="10"/>
      <c r="F2" s="84" t="s">
        <v>1</v>
      </c>
      <c r="G2" s="84"/>
      <c r="H2" s="84"/>
      <c r="I2" s="10"/>
      <c r="J2" s="84" t="s">
        <v>28</v>
      </c>
      <c r="K2" s="84"/>
      <c r="L2" s="84"/>
    </row>
    <row r="3" spans="1:12" ht="41.25" customHeight="1">
      <c r="A3" s="86"/>
      <c r="B3" s="13" t="s">
        <v>2</v>
      </c>
      <c r="C3" s="13" t="s">
        <v>3</v>
      </c>
      <c r="D3" s="13" t="s">
        <v>30</v>
      </c>
      <c r="E3" s="14"/>
      <c r="F3" s="13" t="s">
        <v>2</v>
      </c>
      <c r="G3" s="13" t="s">
        <v>3</v>
      </c>
      <c r="H3" s="13" t="s">
        <v>30</v>
      </c>
      <c r="I3" s="14"/>
      <c r="J3" s="13" t="s">
        <v>2</v>
      </c>
      <c r="K3" s="13" t="s">
        <v>3</v>
      </c>
      <c r="L3" s="13" t="s">
        <v>30</v>
      </c>
    </row>
    <row r="4" spans="1:12" ht="21.75" customHeight="1">
      <c r="A4" s="85" t="s">
        <v>20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5" ht="12.75" customHeight="1">
      <c r="A5" s="6" t="s">
        <v>87</v>
      </c>
      <c r="B5" s="19">
        <v>363</v>
      </c>
      <c r="C5" s="19">
        <v>1574</v>
      </c>
      <c r="D5" s="18">
        <f>+C5/B5</f>
        <v>4.336088154269972</v>
      </c>
      <c r="F5" s="19">
        <v>174</v>
      </c>
      <c r="G5" s="19">
        <v>632</v>
      </c>
      <c r="H5" s="18">
        <f>+G5/F5</f>
        <v>3.632183908045977</v>
      </c>
      <c r="J5" s="68">
        <f aca="true" t="shared" si="0" ref="J5:K9">+B5+F5</f>
        <v>537</v>
      </c>
      <c r="K5" s="68">
        <f t="shared" si="0"/>
        <v>2206</v>
      </c>
      <c r="L5" s="18">
        <f>+K5/J5</f>
        <v>4.1080074487895715</v>
      </c>
      <c r="M5" s="52"/>
      <c r="N5" s="68"/>
      <c r="O5" s="68"/>
    </row>
    <row r="6" spans="1:15" ht="12.75" customHeight="1">
      <c r="A6" s="6" t="s">
        <v>89</v>
      </c>
      <c r="B6" s="19">
        <v>378</v>
      </c>
      <c r="C6" s="19">
        <v>1575</v>
      </c>
      <c r="D6" s="18">
        <f>+C6/B6</f>
        <v>4.166666666666667</v>
      </c>
      <c r="F6" s="19">
        <v>182</v>
      </c>
      <c r="G6" s="19">
        <v>648</v>
      </c>
      <c r="H6" s="18">
        <f>+G6/F6</f>
        <v>3.5604395604395602</v>
      </c>
      <c r="J6" s="68">
        <f t="shared" si="0"/>
        <v>560</v>
      </c>
      <c r="K6" s="68">
        <f t="shared" si="0"/>
        <v>2223</v>
      </c>
      <c r="L6" s="18">
        <f>+K6/J6</f>
        <v>3.969642857142857</v>
      </c>
      <c r="M6" s="52"/>
      <c r="N6" s="68"/>
      <c r="O6" s="68"/>
    </row>
    <row r="7" spans="1:15" ht="12.75" customHeight="1">
      <c r="A7" s="6" t="s">
        <v>90</v>
      </c>
      <c r="B7" s="19">
        <v>358</v>
      </c>
      <c r="C7" s="19">
        <v>1560</v>
      </c>
      <c r="D7" s="18">
        <f>+C7/B7</f>
        <v>4.35754189944134</v>
      </c>
      <c r="F7" s="19">
        <v>199</v>
      </c>
      <c r="G7" s="19">
        <v>701</v>
      </c>
      <c r="H7" s="18">
        <f>+G7/F7</f>
        <v>3.522613065326633</v>
      </c>
      <c r="J7" s="68">
        <f t="shared" si="0"/>
        <v>557</v>
      </c>
      <c r="K7" s="68">
        <f t="shared" si="0"/>
        <v>2261</v>
      </c>
      <c r="L7" s="18">
        <f>+K7/J7</f>
        <v>4.059245960502693</v>
      </c>
      <c r="M7" s="52"/>
      <c r="N7" s="68"/>
      <c r="O7" s="68"/>
    </row>
    <row r="8" spans="1:15" ht="12.75" customHeight="1">
      <c r="A8" s="6" t="s">
        <v>91</v>
      </c>
      <c r="B8" s="19">
        <v>376</v>
      </c>
      <c r="C8" s="19">
        <v>1541</v>
      </c>
      <c r="D8" s="18">
        <f>+C8/B8</f>
        <v>4.098404255319149</v>
      </c>
      <c r="F8" s="19">
        <v>221</v>
      </c>
      <c r="G8" s="19">
        <v>782</v>
      </c>
      <c r="H8" s="18">
        <f>+G8/F8</f>
        <v>3.5384615384615383</v>
      </c>
      <c r="J8" s="68">
        <f t="shared" si="0"/>
        <v>597</v>
      </c>
      <c r="K8" s="68">
        <f t="shared" si="0"/>
        <v>2323</v>
      </c>
      <c r="L8" s="18">
        <f>+K8/J8</f>
        <v>3.8911222780569514</v>
      </c>
      <c r="M8" s="52"/>
      <c r="N8" s="68"/>
      <c r="O8" s="68"/>
    </row>
    <row r="9" spans="1:15" ht="12.75" customHeight="1">
      <c r="A9" s="6" t="s">
        <v>94</v>
      </c>
      <c r="B9" s="19">
        <v>411</v>
      </c>
      <c r="C9" s="19">
        <v>1538</v>
      </c>
      <c r="D9" s="18">
        <f>+C9/B9</f>
        <v>3.7420924574209247</v>
      </c>
      <c r="F9" s="19">
        <v>266</v>
      </c>
      <c r="G9" s="19">
        <v>888</v>
      </c>
      <c r="H9" s="18">
        <f>+G9/F9</f>
        <v>3.338345864661654</v>
      </c>
      <c r="J9" s="68">
        <f t="shared" si="0"/>
        <v>677</v>
      </c>
      <c r="K9" s="68">
        <f t="shared" si="0"/>
        <v>2426</v>
      </c>
      <c r="L9" s="18">
        <f>+K9/J9</f>
        <v>3.583456425406204</v>
      </c>
      <c r="M9" s="52"/>
      <c r="N9" s="68"/>
      <c r="O9" s="68"/>
    </row>
    <row r="10" spans="1:12" ht="21.75" customHeight="1">
      <c r="A10" s="81" t="s">
        <v>95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23" ht="12.75" customHeight="1">
      <c r="A11" s="2" t="s">
        <v>19</v>
      </c>
      <c r="B11" s="19">
        <v>27</v>
      </c>
      <c r="C11" s="19">
        <v>103</v>
      </c>
      <c r="D11" s="18">
        <f>+C11/B11</f>
        <v>3.814814814814815</v>
      </c>
      <c r="F11" s="19">
        <v>25</v>
      </c>
      <c r="G11" s="19">
        <v>69</v>
      </c>
      <c r="H11" s="18">
        <f>+G11/F11</f>
        <v>2.76</v>
      </c>
      <c r="J11" s="68">
        <f>+B11+F11</f>
        <v>52</v>
      </c>
      <c r="K11" s="68">
        <f>+C11+G11</f>
        <v>172</v>
      </c>
      <c r="L11" s="18">
        <f>+K11/J11</f>
        <v>3.3076923076923075</v>
      </c>
      <c r="M11" s="57"/>
      <c r="N11" s="57"/>
      <c r="O11" s="17"/>
      <c r="P11" s="18"/>
      <c r="Q11" s="57"/>
      <c r="R11" s="57"/>
      <c r="S11" s="18"/>
      <c r="U11" s="57"/>
      <c r="V11" s="57"/>
      <c r="W11" s="18"/>
    </row>
    <row r="12" spans="1:23" ht="12.75" customHeight="1">
      <c r="A12" s="2" t="s">
        <v>4</v>
      </c>
      <c r="B12" s="19">
        <v>11</v>
      </c>
      <c r="C12" s="19">
        <v>53</v>
      </c>
      <c r="D12" s="18">
        <f aca="true" t="shared" si="1" ref="D12:D19">+C12/B12</f>
        <v>4.818181818181818</v>
      </c>
      <c r="F12" s="19">
        <v>1</v>
      </c>
      <c r="G12" s="19">
        <v>4</v>
      </c>
      <c r="H12" s="18">
        <f aca="true" t="shared" si="2" ref="H12:H19">+G12/F12</f>
        <v>4</v>
      </c>
      <c r="J12" s="68">
        <f aca="true" t="shared" si="3" ref="J12:J19">+B12+F12</f>
        <v>12</v>
      </c>
      <c r="K12" s="68">
        <f aca="true" t="shared" si="4" ref="K12:K19">+C12+G12</f>
        <v>57</v>
      </c>
      <c r="L12" s="18">
        <f aca="true" t="shared" si="5" ref="L12:L19">+K12/J12</f>
        <v>4.75</v>
      </c>
      <c r="M12" s="57"/>
      <c r="N12" s="52"/>
      <c r="O12" s="52"/>
      <c r="P12" s="18"/>
      <c r="Q12" s="57"/>
      <c r="R12" s="57"/>
      <c r="S12" s="18"/>
      <c r="U12" s="57"/>
      <c r="V12" s="57"/>
      <c r="W12" s="18"/>
    </row>
    <row r="13" spans="1:23" ht="12.75" customHeight="1">
      <c r="A13" s="2" t="s">
        <v>5</v>
      </c>
      <c r="B13" s="19">
        <v>72</v>
      </c>
      <c r="C13" s="19">
        <v>280</v>
      </c>
      <c r="D13" s="18">
        <f t="shared" si="1"/>
        <v>3.888888888888889</v>
      </c>
      <c r="F13" s="19">
        <v>53</v>
      </c>
      <c r="G13" s="19">
        <v>175</v>
      </c>
      <c r="H13" s="18">
        <f t="shared" si="2"/>
        <v>3.30188679245283</v>
      </c>
      <c r="J13" s="68">
        <f t="shared" si="3"/>
        <v>125</v>
      </c>
      <c r="K13" s="68">
        <f t="shared" si="4"/>
        <v>455</v>
      </c>
      <c r="L13" s="18">
        <f t="shared" si="5"/>
        <v>3.64</v>
      </c>
      <c r="M13" s="57"/>
      <c r="N13" s="57"/>
      <c r="O13" s="17"/>
      <c r="P13" s="18"/>
      <c r="Q13" s="57"/>
      <c r="R13" s="57"/>
      <c r="S13" s="18"/>
      <c r="U13" s="57"/>
      <c r="V13" s="57"/>
      <c r="W13" s="18"/>
    </row>
    <row r="14" spans="1:23" ht="12.75" customHeight="1">
      <c r="A14" s="2" t="s">
        <v>6</v>
      </c>
      <c r="B14" s="19">
        <v>10</v>
      </c>
      <c r="C14" s="19">
        <v>18</v>
      </c>
      <c r="D14" s="18">
        <f t="shared" si="1"/>
        <v>1.8</v>
      </c>
      <c r="F14" s="19">
        <v>10</v>
      </c>
      <c r="G14" s="19">
        <v>19</v>
      </c>
      <c r="H14" s="18">
        <f t="shared" si="2"/>
        <v>1.9</v>
      </c>
      <c r="J14" s="68">
        <f t="shared" si="3"/>
        <v>20</v>
      </c>
      <c r="K14" s="68">
        <f t="shared" si="4"/>
        <v>37</v>
      </c>
      <c r="L14" s="18">
        <f t="shared" si="5"/>
        <v>1.85</v>
      </c>
      <c r="M14" s="57"/>
      <c r="N14" s="57"/>
      <c r="O14" s="17"/>
      <c r="P14" s="18"/>
      <c r="Q14" s="57"/>
      <c r="R14" s="57"/>
      <c r="S14" s="18"/>
      <c r="U14" s="57"/>
      <c r="V14" s="57"/>
      <c r="W14" s="18"/>
    </row>
    <row r="15" spans="1:23" ht="12.75" customHeight="1">
      <c r="A15" s="2" t="s">
        <v>7</v>
      </c>
      <c r="B15" s="19">
        <v>65</v>
      </c>
      <c r="C15" s="19">
        <v>281</v>
      </c>
      <c r="D15" s="18">
        <f t="shared" si="1"/>
        <v>4.323076923076923</v>
      </c>
      <c r="F15" s="19">
        <v>36</v>
      </c>
      <c r="G15" s="19">
        <v>175</v>
      </c>
      <c r="H15" s="18">
        <f t="shared" si="2"/>
        <v>4.861111111111111</v>
      </c>
      <c r="J15" s="68">
        <f t="shared" si="3"/>
        <v>101</v>
      </c>
      <c r="K15" s="68">
        <f t="shared" si="4"/>
        <v>456</v>
      </c>
      <c r="L15" s="18">
        <f t="shared" si="5"/>
        <v>4.514851485148514</v>
      </c>
      <c r="M15" s="57"/>
      <c r="N15" s="57"/>
      <c r="O15" s="17"/>
      <c r="P15" s="18"/>
      <c r="Q15" s="57"/>
      <c r="R15" s="57"/>
      <c r="S15" s="18"/>
      <c r="U15" s="57"/>
      <c r="V15" s="57"/>
      <c r="W15" s="18"/>
    </row>
    <row r="16" spans="1:23" ht="12.75" customHeight="1">
      <c r="A16" s="2" t="s">
        <v>8</v>
      </c>
      <c r="B16" s="19">
        <v>50</v>
      </c>
      <c r="C16" s="19">
        <v>170</v>
      </c>
      <c r="D16" s="18">
        <f t="shared" si="1"/>
        <v>3.4</v>
      </c>
      <c r="F16" s="19">
        <v>45</v>
      </c>
      <c r="G16" s="19">
        <v>157</v>
      </c>
      <c r="H16" s="18">
        <f t="shared" si="2"/>
        <v>3.488888888888889</v>
      </c>
      <c r="J16" s="68">
        <f t="shared" si="3"/>
        <v>95</v>
      </c>
      <c r="K16" s="68">
        <f t="shared" si="4"/>
        <v>327</v>
      </c>
      <c r="L16" s="18">
        <f t="shared" si="5"/>
        <v>3.442105263157895</v>
      </c>
      <c r="M16" s="57"/>
      <c r="N16" s="57"/>
      <c r="O16" s="17"/>
      <c r="P16" s="18"/>
      <c r="Q16" s="57"/>
      <c r="R16" s="57"/>
      <c r="S16" s="18"/>
      <c r="U16" s="57"/>
      <c r="V16" s="57"/>
      <c r="W16" s="18"/>
    </row>
    <row r="17" spans="1:23" ht="12.75" customHeight="1">
      <c r="A17" s="2" t="s">
        <v>22</v>
      </c>
      <c r="B17" s="19">
        <v>19</v>
      </c>
      <c r="C17" s="19">
        <v>69</v>
      </c>
      <c r="D17" s="18">
        <f t="shared" si="1"/>
        <v>3.6315789473684212</v>
      </c>
      <c r="F17" s="19">
        <v>8</v>
      </c>
      <c r="G17" s="19">
        <v>31</v>
      </c>
      <c r="H17" s="18">
        <f t="shared" si="2"/>
        <v>3.875</v>
      </c>
      <c r="J17" s="68">
        <f t="shared" si="3"/>
        <v>27</v>
      </c>
      <c r="K17" s="68">
        <f t="shared" si="4"/>
        <v>100</v>
      </c>
      <c r="L17" s="18">
        <f t="shared" si="5"/>
        <v>3.7037037037037037</v>
      </c>
      <c r="M17" s="57"/>
      <c r="N17" s="57"/>
      <c r="O17" s="17"/>
      <c r="P17" s="18"/>
      <c r="Q17" s="57"/>
      <c r="R17" s="57"/>
      <c r="S17" s="18"/>
      <c r="U17" s="57"/>
      <c r="V17" s="57"/>
      <c r="W17" s="18"/>
    </row>
    <row r="18" spans="1:23" ht="12.75" customHeight="1">
      <c r="A18" s="2" t="s">
        <v>9</v>
      </c>
      <c r="B18" s="19">
        <v>42</v>
      </c>
      <c r="C18" s="19">
        <v>126</v>
      </c>
      <c r="D18" s="18">
        <f t="shared" si="1"/>
        <v>3</v>
      </c>
      <c r="F18" s="19">
        <v>26</v>
      </c>
      <c r="G18" s="19">
        <v>75</v>
      </c>
      <c r="H18" s="18">
        <f t="shared" si="2"/>
        <v>2.8846153846153846</v>
      </c>
      <c r="J18" s="68">
        <f t="shared" si="3"/>
        <v>68</v>
      </c>
      <c r="K18" s="68">
        <f t="shared" si="4"/>
        <v>201</v>
      </c>
      <c r="L18" s="18">
        <f t="shared" si="5"/>
        <v>2.9558823529411766</v>
      </c>
      <c r="M18" s="57"/>
      <c r="N18" s="57"/>
      <c r="O18" s="17"/>
      <c r="P18" s="18"/>
      <c r="Q18" s="57"/>
      <c r="R18" s="57"/>
      <c r="S18" s="18"/>
      <c r="U18" s="57"/>
      <c r="V18" s="57"/>
      <c r="W18" s="18"/>
    </row>
    <row r="19" spans="1:23" ht="12.75" customHeight="1">
      <c r="A19" s="2" t="s">
        <v>10</v>
      </c>
      <c r="B19" s="19">
        <v>113</v>
      </c>
      <c r="C19" s="19">
        <v>438</v>
      </c>
      <c r="D19" s="18">
        <f t="shared" si="1"/>
        <v>3.8761061946902653</v>
      </c>
      <c r="F19" s="19">
        <v>60</v>
      </c>
      <c r="G19" s="19">
        <v>183</v>
      </c>
      <c r="H19" s="18">
        <f t="shared" si="2"/>
        <v>3.05</v>
      </c>
      <c r="J19" s="68">
        <f t="shared" si="3"/>
        <v>173</v>
      </c>
      <c r="K19" s="68">
        <f t="shared" si="4"/>
        <v>621</v>
      </c>
      <c r="L19" s="18">
        <f t="shared" si="5"/>
        <v>3.5895953757225434</v>
      </c>
      <c r="M19" s="57"/>
      <c r="N19" s="57"/>
      <c r="O19" s="17"/>
      <c r="P19" s="18"/>
      <c r="Q19" s="57"/>
      <c r="R19" s="57"/>
      <c r="S19" s="18"/>
      <c r="U19" s="57"/>
      <c r="V19" s="57"/>
      <c r="W19" s="18"/>
    </row>
    <row r="20" spans="1:12" s="5" customFormat="1" ht="21.75" customHeight="1">
      <c r="A20" s="87" t="s">
        <v>96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1:12" ht="12.75" customHeight="1">
      <c r="A21" s="2" t="s">
        <v>23</v>
      </c>
      <c r="B21" s="19">
        <v>2268</v>
      </c>
      <c r="C21" s="19">
        <v>14889</v>
      </c>
      <c r="D21" s="18">
        <f>+C21/B21</f>
        <v>6.564814814814815</v>
      </c>
      <c r="E21" s="18"/>
      <c r="F21" s="19">
        <v>908</v>
      </c>
      <c r="G21" s="19">
        <v>4769</v>
      </c>
      <c r="H21" s="18">
        <f>+G21/F21</f>
        <v>5.252202643171806</v>
      </c>
      <c r="J21" s="19">
        <f>+B21+F21</f>
        <v>3176</v>
      </c>
      <c r="K21" s="19">
        <f>+C21+G21</f>
        <v>19658</v>
      </c>
      <c r="L21" s="18">
        <f>+K21/J21</f>
        <v>6.1895465994962215</v>
      </c>
    </row>
    <row r="22" spans="1:12" ht="12.75" customHeight="1">
      <c r="A22" s="2" t="s">
        <v>24</v>
      </c>
      <c r="B22" s="19">
        <f>+B23-B21</f>
        <v>8949</v>
      </c>
      <c r="C22" s="19">
        <f>+C23-C21</f>
        <v>52318</v>
      </c>
      <c r="D22" s="18">
        <f>+C22/B22</f>
        <v>5.846239803329981</v>
      </c>
      <c r="E22" s="18"/>
      <c r="F22" s="19">
        <f>+F23-F21</f>
        <v>8963</v>
      </c>
      <c r="G22" s="19">
        <f>+G23-G21</f>
        <v>53126</v>
      </c>
      <c r="H22" s="18">
        <f>+G22/F22</f>
        <v>5.927256498940087</v>
      </c>
      <c r="J22" s="19">
        <f>+J23-J21</f>
        <v>17912</v>
      </c>
      <c r="K22" s="19">
        <f>+K23-K21</f>
        <v>105444</v>
      </c>
      <c r="L22" s="18">
        <f>+K22/J22</f>
        <v>5.886779812416258</v>
      </c>
    </row>
    <row r="23" spans="1:13" s="3" customFormat="1" ht="12.75" customHeight="1">
      <c r="A23" s="2" t="s">
        <v>21</v>
      </c>
      <c r="B23" s="19">
        <v>11217</v>
      </c>
      <c r="C23" s="19">
        <v>67207</v>
      </c>
      <c r="D23" s="18">
        <f>+C23/B23</f>
        <v>5.99153071231167</v>
      </c>
      <c r="E23" s="18"/>
      <c r="F23" s="19">
        <v>9871</v>
      </c>
      <c r="G23" s="19">
        <v>57895</v>
      </c>
      <c r="H23" s="18">
        <f>+G23/F23</f>
        <v>5.865160571370682</v>
      </c>
      <c r="J23" s="19">
        <f>+B23+F23</f>
        <v>21088</v>
      </c>
      <c r="K23" s="19">
        <f>+C23+G23</f>
        <v>125102</v>
      </c>
      <c r="L23" s="18">
        <f>+K23/J23</f>
        <v>5.932378603945372</v>
      </c>
      <c r="M23" s="59"/>
    </row>
    <row r="24" spans="1:12" s="3" customFormat="1" ht="24.75" customHeight="1">
      <c r="A24" s="11" t="s">
        <v>27</v>
      </c>
      <c r="B24" s="20">
        <f>+B9/B23*100</f>
        <v>3.6640813051618077</v>
      </c>
      <c r="C24" s="20">
        <f>+C9/C23*100</f>
        <v>2.288452095763834</v>
      </c>
      <c r="D24" s="20">
        <f>+D9/D23*100</f>
        <v>62.45636778146697</v>
      </c>
      <c r="E24" s="20"/>
      <c r="F24" s="20">
        <f>+F9/F23*100</f>
        <v>2.6947624354168775</v>
      </c>
      <c r="G24" s="20">
        <f aca="true" t="shared" si="6" ref="G24:L24">+G9/G23*100</f>
        <v>1.5338112099490457</v>
      </c>
      <c r="H24" s="20">
        <f t="shared" si="6"/>
        <v>56.91823478724447</v>
      </c>
      <c r="I24" s="20"/>
      <c r="J24" s="20">
        <f t="shared" si="6"/>
        <v>3.2103566009104703</v>
      </c>
      <c r="K24" s="20">
        <f t="shared" si="6"/>
        <v>1.9392175984396731</v>
      </c>
      <c r="L24" s="20">
        <f t="shared" si="6"/>
        <v>60.40505275612382</v>
      </c>
    </row>
    <row r="25" spans="1:12" ht="12.75">
      <c r="A25" s="8"/>
      <c r="B25" s="9"/>
      <c r="C25" s="9"/>
      <c r="D25" s="9"/>
      <c r="E25" s="9"/>
      <c r="F25" s="9"/>
      <c r="G25" s="9"/>
      <c r="H25" s="9"/>
      <c r="I25" s="23"/>
      <c r="J25" s="23"/>
      <c r="K25" s="23"/>
      <c r="L25" s="23"/>
    </row>
    <row r="26" spans="1:8" ht="13.5" customHeight="1">
      <c r="A26" s="2" t="s">
        <v>25</v>
      </c>
      <c r="B26" s="2"/>
      <c r="C26" s="2"/>
      <c r="D26" s="2"/>
      <c r="E26" s="2"/>
      <c r="F26" s="2"/>
      <c r="G26" s="2"/>
      <c r="H26" s="2"/>
    </row>
    <row r="29" spans="1:16" ht="12.75">
      <c r="A29" s="60"/>
      <c r="B29" s="65"/>
      <c r="C29" s="65"/>
      <c r="D29" s="65"/>
      <c r="E29" s="65"/>
      <c r="F29" s="65"/>
      <c r="G29" s="65"/>
      <c r="J29" s="57"/>
      <c r="K29" s="57"/>
      <c r="L29" s="57"/>
      <c r="M29" s="57"/>
      <c r="N29" s="57"/>
      <c r="O29" s="57"/>
      <c r="P29" s="57"/>
    </row>
    <row r="30" spans="1:16" ht="12.75">
      <c r="A30" s="60"/>
      <c r="B30" s="65"/>
      <c r="C30" s="65"/>
      <c r="D30" s="65"/>
      <c r="E30" s="65"/>
      <c r="F30" s="65"/>
      <c r="G30" s="65"/>
      <c r="J30" s="57"/>
      <c r="K30" s="57"/>
      <c r="L30" s="57"/>
      <c r="M30" s="57"/>
      <c r="N30" s="57"/>
      <c r="O30" s="57"/>
      <c r="P30" s="57"/>
    </row>
    <row r="31" spans="1:16" ht="12.75">
      <c r="A31" s="60"/>
      <c r="B31" s="65"/>
      <c r="C31" s="65"/>
      <c r="D31" s="65"/>
      <c r="E31" s="65"/>
      <c r="F31" s="65"/>
      <c r="G31" s="65"/>
      <c r="J31" s="57"/>
      <c r="K31" s="57"/>
      <c r="L31" s="57"/>
      <c r="M31" s="57"/>
      <c r="N31" s="57"/>
      <c r="O31" s="57"/>
      <c r="P31" s="57"/>
    </row>
    <row r="32" spans="1:16" ht="12.75">
      <c r="A32" s="60"/>
      <c r="B32" s="65"/>
      <c r="C32" s="65"/>
      <c r="D32" s="65"/>
      <c r="E32" s="65"/>
      <c r="F32" s="65"/>
      <c r="G32" s="65"/>
      <c r="J32" s="57"/>
      <c r="K32" s="57"/>
      <c r="L32" s="57"/>
      <c r="M32" s="57"/>
      <c r="N32" s="57"/>
      <c r="O32" s="57"/>
      <c r="P32" s="57"/>
    </row>
    <row r="33" spans="1:16" ht="12.75">
      <c r="A33" s="60"/>
      <c r="B33" s="65"/>
      <c r="C33" s="65"/>
      <c r="D33" s="65"/>
      <c r="E33" s="65"/>
      <c r="F33" s="65"/>
      <c r="G33" s="65"/>
      <c r="J33" s="57"/>
      <c r="K33" s="57"/>
      <c r="L33" s="57"/>
      <c r="M33" s="57"/>
      <c r="N33" s="57"/>
      <c r="O33" s="57"/>
      <c r="P33" s="57"/>
    </row>
    <row r="34" spans="1:16" ht="12.75">
      <c r="A34" s="60"/>
      <c r="B34" s="65"/>
      <c r="C34" s="65"/>
      <c r="D34" s="65"/>
      <c r="E34" s="65"/>
      <c r="F34" s="65"/>
      <c r="G34" s="65"/>
      <c r="J34" s="57"/>
      <c r="K34" s="57"/>
      <c r="L34" s="57"/>
      <c r="M34" s="57"/>
      <c r="N34" s="57"/>
      <c r="O34" s="57"/>
      <c r="P34" s="57"/>
    </row>
    <row r="35" spans="1:16" ht="12.75">
      <c r="A35" s="60"/>
      <c r="B35" s="65"/>
      <c r="C35" s="65"/>
      <c r="D35" s="65"/>
      <c r="E35" s="65"/>
      <c r="F35" s="65"/>
      <c r="G35" s="65"/>
      <c r="J35" s="57"/>
      <c r="K35" s="57"/>
      <c r="L35" s="57"/>
      <c r="M35" s="57"/>
      <c r="N35" s="57"/>
      <c r="O35" s="57"/>
      <c r="P35" s="57"/>
    </row>
    <row r="36" spans="1:16" ht="12.75">
      <c r="A36" s="60"/>
      <c r="B36" s="65"/>
      <c r="C36" s="65"/>
      <c r="D36" s="65"/>
      <c r="E36" s="65"/>
      <c r="F36" s="65"/>
      <c r="G36" s="65"/>
      <c r="J36" s="57"/>
      <c r="K36" s="57"/>
      <c r="L36" s="57"/>
      <c r="M36" s="57"/>
      <c r="N36" s="57"/>
      <c r="O36" s="57"/>
      <c r="P36" s="57"/>
    </row>
    <row r="37" spans="1:16" ht="12.75">
      <c r="A37" s="64"/>
      <c r="B37" s="65"/>
      <c r="C37" s="65"/>
      <c r="D37" s="65"/>
      <c r="E37" s="65"/>
      <c r="F37" s="65"/>
      <c r="G37" s="65"/>
      <c r="J37" s="57"/>
      <c r="K37" s="57"/>
      <c r="L37" s="57"/>
      <c r="M37" s="57"/>
      <c r="N37" s="57"/>
      <c r="O37" s="57"/>
      <c r="P37" s="57"/>
    </row>
    <row r="38" spans="1:16" ht="12.75">
      <c r="A38" s="66"/>
      <c r="B38" s="67"/>
      <c r="C38" s="67"/>
      <c r="D38" s="67"/>
      <c r="E38" s="67"/>
      <c r="F38" s="67"/>
      <c r="G38" s="67"/>
      <c r="J38" s="57"/>
      <c r="K38" s="57"/>
      <c r="L38" s="57"/>
      <c r="M38" s="57"/>
      <c r="N38" s="57"/>
      <c r="O38" s="57"/>
      <c r="P38" s="57"/>
    </row>
    <row r="41" spans="10:15" ht="12.75">
      <c r="J41" s="57"/>
      <c r="K41" s="57"/>
      <c r="L41" s="57"/>
      <c r="M41" s="57"/>
      <c r="N41" s="57"/>
      <c r="O41" s="57"/>
    </row>
    <row r="42" spans="10:15" ht="12.75">
      <c r="J42" s="57"/>
      <c r="K42" s="57"/>
      <c r="L42" s="57"/>
      <c r="M42" s="57"/>
      <c r="N42" s="57"/>
      <c r="O42" s="57"/>
    </row>
  </sheetData>
  <sheetProtection/>
  <mergeCells count="7">
    <mergeCell ref="A10:L10"/>
    <mergeCell ref="A20:L20"/>
    <mergeCell ref="B2:D2"/>
    <mergeCell ref="F2:H2"/>
    <mergeCell ref="J2:L2"/>
    <mergeCell ref="A2:A3"/>
    <mergeCell ref="A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ignoredErrors>
    <ignoredError sqref="A5:A7 A8:A9" numberStoredAsText="1"/>
    <ignoredError sqref="J22:K22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1.7109375" style="1" customWidth="1"/>
    <col min="2" max="2" width="9.8515625" style="1" customWidth="1"/>
    <col min="3" max="4" width="9.7109375" style="1" customWidth="1"/>
    <col min="5" max="5" width="10.421875" style="1" customWidth="1"/>
    <col min="6" max="6" width="0.85546875" style="1" customWidth="1"/>
    <col min="7" max="8" width="9.7109375" style="1" customWidth="1"/>
    <col min="9" max="9" width="0.85546875" style="1" customWidth="1"/>
    <col min="10" max="11" width="9.7109375" style="1" customWidth="1"/>
    <col min="12" max="16384" width="9.140625" style="1" customWidth="1"/>
  </cols>
  <sheetData>
    <row r="1" spans="1:11" ht="24.75" customHeight="1">
      <c r="A1" s="7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.75" customHeight="1">
      <c r="A2" s="82"/>
      <c r="B2" s="82" t="s">
        <v>15</v>
      </c>
      <c r="C2" s="82"/>
      <c r="D2" s="82"/>
      <c r="E2" s="82"/>
      <c r="F2" s="12"/>
      <c r="G2" s="89" t="s">
        <v>16</v>
      </c>
      <c r="H2" s="89"/>
      <c r="I2" s="89"/>
      <c r="J2" s="89"/>
      <c r="K2" s="89"/>
    </row>
    <row r="3" spans="1:11" ht="24.75" customHeight="1">
      <c r="A3" s="88"/>
      <c r="B3" s="83"/>
      <c r="C3" s="83"/>
      <c r="D3" s="83"/>
      <c r="E3" s="83"/>
      <c r="F3" s="15"/>
      <c r="G3" s="90" t="s">
        <v>26</v>
      </c>
      <c r="H3" s="90"/>
      <c r="I3" s="16"/>
      <c r="J3" s="89" t="s">
        <v>18</v>
      </c>
      <c r="K3" s="89"/>
    </row>
    <row r="4" spans="1:11" ht="24.75" customHeight="1">
      <c r="A4" s="83"/>
      <c r="B4" s="13" t="s">
        <v>11</v>
      </c>
      <c r="C4" s="13" t="s">
        <v>12</v>
      </c>
      <c r="D4" s="13" t="s">
        <v>13</v>
      </c>
      <c r="E4" s="13" t="s">
        <v>14</v>
      </c>
      <c r="F4" s="14"/>
      <c r="G4" s="13" t="s">
        <v>11</v>
      </c>
      <c r="H4" s="13" t="s">
        <v>12</v>
      </c>
      <c r="I4" s="14"/>
      <c r="J4" s="13" t="s">
        <v>17</v>
      </c>
      <c r="K4" s="13" t="s">
        <v>12</v>
      </c>
    </row>
    <row r="5" spans="1:11" ht="21.75" customHeight="1">
      <c r="A5" s="85" t="s">
        <v>20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2.75" customHeight="1">
      <c r="A6" s="40" t="s">
        <v>87</v>
      </c>
      <c r="B6" s="19">
        <v>1208</v>
      </c>
      <c r="C6" s="19">
        <v>116972</v>
      </c>
      <c r="D6" s="19">
        <v>53061</v>
      </c>
      <c r="E6" s="19">
        <v>51408</v>
      </c>
      <c r="G6" s="19">
        <v>108</v>
      </c>
      <c r="H6" s="19">
        <v>38311</v>
      </c>
      <c r="J6" s="19">
        <v>3728</v>
      </c>
      <c r="K6" s="19">
        <v>35300</v>
      </c>
    </row>
    <row r="7" spans="1:15" ht="12.75" customHeight="1">
      <c r="A7" s="40" t="s">
        <v>89</v>
      </c>
      <c r="B7" s="19">
        <v>1260</v>
      </c>
      <c r="C7" s="19">
        <v>119365</v>
      </c>
      <c r="D7" s="19">
        <v>53897</v>
      </c>
      <c r="E7" s="19">
        <v>52542</v>
      </c>
      <c r="G7" s="19">
        <v>106</v>
      </c>
      <c r="H7" s="19">
        <v>34516</v>
      </c>
      <c r="J7" s="19">
        <v>3976</v>
      </c>
      <c r="K7" s="19">
        <v>38062</v>
      </c>
      <c r="N7" s="68"/>
      <c r="O7" s="68"/>
    </row>
    <row r="8" spans="1:15" ht="12.75" customHeight="1">
      <c r="A8" s="40" t="s">
        <v>90</v>
      </c>
      <c r="B8" s="19">
        <v>1271</v>
      </c>
      <c r="C8" s="19">
        <v>121799</v>
      </c>
      <c r="D8" s="19">
        <v>54399</v>
      </c>
      <c r="E8" s="19">
        <v>53121</v>
      </c>
      <c r="G8" s="19">
        <v>85</v>
      </c>
      <c r="H8" s="19">
        <v>27168</v>
      </c>
      <c r="J8" s="19">
        <v>3155</v>
      </c>
      <c r="K8" s="19">
        <v>34985</v>
      </c>
      <c r="N8" s="68"/>
      <c r="O8" s="68"/>
    </row>
    <row r="9" spans="1:15" ht="12.75" customHeight="1">
      <c r="A9" s="40" t="s">
        <v>91</v>
      </c>
      <c r="B9" s="19">
        <v>1352</v>
      </c>
      <c r="C9" s="19">
        <v>126401</v>
      </c>
      <c r="D9" s="19">
        <v>56445</v>
      </c>
      <c r="E9" s="19">
        <v>55086</v>
      </c>
      <c r="G9" s="19">
        <v>98</v>
      </c>
      <c r="H9" s="19">
        <v>32544</v>
      </c>
      <c r="J9" s="19">
        <v>3478</v>
      </c>
      <c r="K9" s="19">
        <v>40686</v>
      </c>
      <c r="N9" s="68"/>
      <c r="O9" s="68"/>
    </row>
    <row r="10" spans="1:15" ht="12.75" customHeight="1">
      <c r="A10" s="40" t="s">
        <v>94</v>
      </c>
      <c r="B10" s="19">
        <v>1363</v>
      </c>
      <c r="C10" s="19">
        <v>127256</v>
      </c>
      <c r="D10" s="19">
        <v>56255</v>
      </c>
      <c r="E10" s="19">
        <v>55120</v>
      </c>
      <c r="F10" s="19">
        <v>0</v>
      </c>
      <c r="G10" s="19">
        <v>102</v>
      </c>
      <c r="H10" s="19">
        <v>32776</v>
      </c>
      <c r="I10" s="19">
        <v>0</v>
      </c>
      <c r="J10" s="19">
        <v>3723</v>
      </c>
      <c r="K10" s="19">
        <v>41740</v>
      </c>
      <c r="N10" s="68"/>
      <c r="O10" s="68"/>
    </row>
    <row r="11" spans="1:11" ht="21.75" customHeight="1">
      <c r="A11" s="87" t="s">
        <v>95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7" ht="12.75" customHeight="1">
      <c r="A12" s="41" t="s">
        <v>19</v>
      </c>
      <c r="B12" s="19">
        <v>119</v>
      </c>
      <c r="C12" s="19">
        <v>12404</v>
      </c>
      <c r="D12" s="19">
        <v>5539</v>
      </c>
      <c r="E12" s="19">
        <v>5472</v>
      </c>
      <c r="F12" s="19"/>
      <c r="G12" s="19">
        <v>7</v>
      </c>
      <c r="H12" s="19">
        <v>2589</v>
      </c>
      <c r="I12" s="19"/>
      <c r="J12" s="19">
        <v>329</v>
      </c>
      <c r="K12" s="19">
        <v>3436</v>
      </c>
      <c r="N12" s="68"/>
      <c r="O12" s="68"/>
      <c r="P12" s="77"/>
      <c r="Q12" s="77"/>
    </row>
    <row r="13" spans="1:17" ht="12.75" customHeight="1">
      <c r="A13" s="41" t="s">
        <v>4</v>
      </c>
      <c r="B13" s="19">
        <v>20</v>
      </c>
      <c r="C13" s="19">
        <v>2268</v>
      </c>
      <c r="D13" s="19">
        <v>960</v>
      </c>
      <c r="E13" s="19">
        <v>937</v>
      </c>
      <c r="F13" s="19"/>
      <c r="G13" s="19">
        <v>1</v>
      </c>
      <c r="H13" s="19">
        <v>468</v>
      </c>
      <c r="I13" s="19"/>
      <c r="J13" s="19">
        <v>75</v>
      </c>
      <c r="K13" s="19">
        <v>1408</v>
      </c>
      <c r="N13" s="68"/>
      <c r="O13" s="68"/>
      <c r="P13" s="77"/>
      <c r="Q13" s="77"/>
    </row>
    <row r="14" spans="1:17" ht="12.75" customHeight="1">
      <c r="A14" s="41" t="s">
        <v>5</v>
      </c>
      <c r="B14" s="19">
        <v>138</v>
      </c>
      <c r="C14" s="19">
        <v>13779</v>
      </c>
      <c r="D14" s="19">
        <v>6190</v>
      </c>
      <c r="E14" s="19">
        <v>6150</v>
      </c>
      <c r="F14" s="19"/>
      <c r="G14" s="19">
        <v>10</v>
      </c>
      <c r="H14" s="19">
        <v>4420</v>
      </c>
      <c r="I14" s="19"/>
      <c r="J14" s="19">
        <v>642</v>
      </c>
      <c r="K14" s="19">
        <v>6512</v>
      </c>
      <c r="N14" s="68"/>
      <c r="O14" s="68"/>
      <c r="P14" s="77"/>
      <c r="Q14" s="77"/>
    </row>
    <row r="15" spans="1:17" ht="12.75" customHeight="1">
      <c r="A15" s="41" t="s">
        <v>6</v>
      </c>
      <c r="B15" s="19">
        <v>23</v>
      </c>
      <c r="C15" s="19">
        <v>1503</v>
      </c>
      <c r="D15" s="19">
        <v>750</v>
      </c>
      <c r="E15" s="19">
        <v>750</v>
      </c>
      <c r="F15" s="19"/>
      <c r="G15" s="19">
        <v>0</v>
      </c>
      <c r="H15" s="19">
        <v>0</v>
      </c>
      <c r="I15" s="19"/>
      <c r="J15" s="19">
        <v>133</v>
      </c>
      <c r="K15" s="19">
        <v>1276</v>
      </c>
      <c r="N15" s="68"/>
      <c r="O15" s="68"/>
      <c r="P15" s="77"/>
      <c r="Q15" s="77"/>
    </row>
    <row r="16" spans="1:17" ht="12.75" customHeight="1">
      <c r="A16" s="41" t="s">
        <v>7</v>
      </c>
      <c r="B16" s="19">
        <v>425</v>
      </c>
      <c r="C16" s="19">
        <v>31574</v>
      </c>
      <c r="D16" s="19">
        <v>14947</v>
      </c>
      <c r="E16" s="19">
        <v>14494</v>
      </c>
      <c r="F16" s="19"/>
      <c r="G16" s="19">
        <v>30</v>
      </c>
      <c r="H16" s="19">
        <v>10173</v>
      </c>
      <c r="I16" s="19"/>
      <c r="J16" s="19">
        <v>663</v>
      </c>
      <c r="K16" s="19">
        <v>8647</v>
      </c>
      <c r="N16" s="68"/>
      <c r="O16" s="68"/>
      <c r="P16" s="77"/>
      <c r="Q16" s="77"/>
    </row>
    <row r="17" spans="1:17" ht="12.75" customHeight="1">
      <c r="A17" s="41" t="s">
        <v>8</v>
      </c>
      <c r="B17" s="19">
        <v>225</v>
      </c>
      <c r="C17" s="19">
        <v>27800</v>
      </c>
      <c r="D17" s="19">
        <v>12001</v>
      </c>
      <c r="E17" s="19">
        <v>11698</v>
      </c>
      <c r="F17" s="19"/>
      <c r="G17" s="19">
        <v>14</v>
      </c>
      <c r="H17" s="19">
        <v>4582</v>
      </c>
      <c r="I17" s="19"/>
      <c r="J17" s="19">
        <v>570</v>
      </c>
      <c r="K17" s="19">
        <v>6404</v>
      </c>
      <c r="N17" s="68"/>
      <c r="O17" s="68"/>
      <c r="P17" s="77"/>
      <c r="Q17" s="77"/>
    </row>
    <row r="18" spans="1:17" ht="12.75" customHeight="1">
      <c r="A18" s="41" t="s">
        <v>22</v>
      </c>
      <c r="B18" s="19">
        <v>95</v>
      </c>
      <c r="C18" s="19">
        <v>10566</v>
      </c>
      <c r="D18" s="19">
        <v>4158</v>
      </c>
      <c r="E18" s="19">
        <v>4170</v>
      </c>
      <c r="F18" s="19"/>
      <c r="G18" s="19">
        <v>11</v>
      </c>
      <c r="H18" s="19">
        <v>2560</v>
      </c>
      <c r="I18" s="19"/>
      <c r="J18" s="19">
        <v>374</v>
      </c>
      <c r="K18" s="19">
        <v>3230</v>
      </c>
      <c r="N18" s="68"/>
      <c r="O18" s="68"/>
      <c r="P18" s="77"/>
      <c r="Q18" s="77"/>
    </row>
    <row r="19" spans="1:17" ht="12.75" customHeight="1">
      <c r="A19" s="41" t="s">
        <v>9</v>
      </c>
      <c r="B19" s="19">
        <v>128</v>
      </c>
      <c r="C19" s="19">
        <v>10819</v>
      </c>
      <c r="D19" s="19">
        <v>4594</v>
      </c>
      <c r="E19" s="19">
        <v>4558</v>
      </c>
      <c r="F19" s="19"/>
      <c r="G19" s="19">
        <v>12</v>
      </c>
      <c r="H19" s="19">
        <v>2376</v>
      </c>
      <c r="I19" s="19"/>
      <c r="J19" s="19">
        <v>369</v>
      </c>
      <c r="K19" s="19">
        <v>4072</v>
      </c>
      <c r="N19" s="68"/>
      <c r="O19" s="68"/>
      <c r="P19" s="77"/>
      <c r="Q19" s="77"/>
    </row>
    <row r="20" spans="1:17" ht="12.75" customHeight="1">
      <c r="A20" s="41" t="s">
        <v>10</v>
      </c>
      <c r="B20" s="19">
        <v>190</v>
      </c>
      <c r="C20" s="19">
        <v>16543</v>
      </c>
      <c r="D20" s="19">
        <v>7116</v>
      </c>
      <c r="E20" s="19">
        <v>6891</v>
      </c>
      <c r="F20" s="19"/>
      <c r="G20" s="19">
        <v>17</v>
      </c>
      <c r="H20" s="19">
        <v>5608</v>
      </c>
      <c r="I20" s="19"/>
      <c r="J20" s="19">
        <v>568</v>
      </c>
      <c r="K20" s="19">
        <v>6755</v>
      </c>
      <c r="N20" s="68"/>
      <c r="O20" s="68"/>
      <c r="P20" s="77"/>
      <c r="Q20" s="77"/>
    </row>
    <row r="21" spans="1:17" s="5" customFormat="1" ht="21.75" customHeight="1">
      <c r="A21" s="87" t="s">
        <v>96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P21" s="78"/>
      <c r="Q21" s="78"/>
    </row>
    <row r="22" spans="1:11" ht="12.75" customHeight="1">
      <c r="A22" s="41" t="s">
        <v>23</v>
      </c>
      <c r="B22" s="19">
        <v>6898</v>
      </c>
      <c r="C22" s="19">
        <v>623551</v>
      </c>
      <c r="D22" s="19">
        <v>281933</v>
      </c>
      <c r="E22" s="19">
        <v>273921</v>
      </c>
      <c r="F22" s="19"/>
      <c r="G22" s="19">
        <v>825</v>
      </c>
      <c r="H22" s="19">
        <v>379857</v>
      </c>
      <c r="I22" s="19"/>
      <c r="J22" s="72">
        <v>19537</v>
      </c>
      <c r="K22" s="19">
        <v>211161</v>
      </c>
    </row>
    <row r="23" spans="1:11" ht="12.75" customHeight="1">
      <c r="A23" s="41" t="s">
        <v>24</v>
      </c>
      <c r="B23" s="19">
        <f>+B24-B22</f>
        <v>26830</v>
      </c>
      <c r="C23" s="19">
        <f aca="true" t="shared" si="0" ref="C23:K23">+C24-C22</f>
        <v>1627153</v>
      </c>
      <c r="D23" s="19">
        <f t="shared" si="0"/>
        <v>811353</v>
      </c>
      <c r="E23" s="19">
        <f t="shared" si="0"/>
        <v>817378</v>
      </c>
      <c r="F23" s="19"/>
      <c r="G23" s="19">
        <f t="shared" si="0"/>
        <v>1845</v>
      </c>
      <c r="H23" s="19">
        <f t="shared" si="0"/>
        <v>978187</v>
      </c>
      <c r="I23" s="19"/>
      <c r="J23" s="19">
        <f t="shared" si="0"/>
        <v>100230</v>
      </c>
      <c r="K23" s="19">
        <f t="shared" si="0"/>
        <v>942692</v>
      </c>
    </row>
    <row r="24" spans="1:11" s="3" customFormat="1" ht="12.75" customHeight="1">
      <c r="A24" s="41" t="s">
        <v>21</v>
      </c>
      <c r="B24" s="19">
        <v>33728</v>
      </c>
      <c r="C24" s="19">
        <v>2250704</v>
      </c>
      <c r="D24" s="19">
        <v>1093286</v>
      </c>
      <c r="E24" s="19">
        <v>1091299</v>
      </c>
      <c r="F24" s="19"/>
      <c r="G24" s="19">
        <v>2670</v>
      </c>
      <c r="H24" s="19">
        <v>1358044</v>
      </c>
      <c r="I24" s="19"/>
      <c r="J24" s="72">
        <v>119767</v>
      </c>
      <c r="K24" s="19">
        <v>1153853</v>
      </c>
    </row>
    <row r="25" spans="1:11" s="3" customFormat="1" ht="24.75" customHeight="1">
      <c r="A25" s="42" t="s">
        <v>27</v>
      </c>
      <c r="B25" s="20">
        <f>B10/B24*100</f>
        <v>4.04115275142315</v>
      </c>
      <c r="C25" s="20">
        <f aca="true" t="shared" si="1" ref="C25:K25">C10/C24*100</f>
        <v>5.654053131820088</v>
      </c>
      <c r="D25" s="20">
        <f t="shared" si="1"/>
        <v>5.1454971526206315</v>
      </c>
      <c r="E25" s="20">
        <f t="shared" si="1"/>
        <v>5.050861404619632</v>
      </c>
      <c r="F25" s="20"/>
      <c r="G25" s="20">
        <f t="shared" si="1"/>
        <v>3.8202247191011236</v>
      </c>
      <c r="H25" s="20">
        <f t="shared" si="1"/>
        <v>2.4134711393739816</v>
      </c>
      <c r="I25" s="20"/>
      <c r="J25" s="20">
        <f t="shared" si="1"/>
        <v>3.1085357402289446</v>
      </c>
      <c r="K25" s="20">
        <f t="shared" si="1"/>
        <v>3.617445203158461</v>
      </c>
    </row>
    <row r="26" spans="1:11" ht="12.7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3.5" customHeight="1">
      <c r="A27" s="41" t="s">
        <v>78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2.75">
      <c r="A28" s="45" t="s">
        <v>88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</row>
  </sheetData>
  <sheetProtection/>
  <mergeCells count="8">
    <mergeCell ref="A5:K5"/>
    <mergeCell ref="A11:K11"/>
    <mergeCell ref="A21:K21"/>
    <mergeCell ref="A2:A4"/>
    <mergeCell ref="B2:E3"/>
    <mergeCell ref="G2:K2"/>
    <mergeCell ref="G3:H3"/>
    <mergeCell ref="J3:K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ignoredErrors>
    <ignoredError sqref="A6:A1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6">
      <selection activeCell="I4" sqref="I4"/>
    </sheetView>
  </sheetViews>
  <sheetFormatPr defaultColWidth="9.140625" defaultRowHeight="12.75"/>
  <cols>
    <col min="1" max="1" width="22.140625" style="1" customWidth="1"/>
    <col min="2" max="3" width="10.7109375" style="1" customWidth="1"/>
    <col min="4" max="4" width="9.7109375" style="1" customWidth="1"/>
    <col min="5" max="5" width="1.7109375" style="1" customWidth="1"/>
    <col min="6" max="6" width="9.140625" style="1" customWidth="1"/>
    <col min="7" max="7" width="10.28125" style="1" customWidth="1"/>
    <col min="8" max="9" width="9.140625" style="1" customWidth="1"/>
    <col min="10" max="10" width="11.421875" style="1" customWidth="1"/>
    <col min="11" max="11" width="10.421875" style="1" customWidth="1"/>
    <col min="12" max="12" width="10.8515625" style="1" customWidth="1"/>
    <col min="13" max="16384" width="9.140625" style="1" customWidth="1"/>
  </cols>
  <sheetData>
    <row r="1" ht="21.75" customHeight="1">
      <c r="A1" s="28" t="s">
        <v>86</v>
      </c>
    </row>
    <row r="2" ht="19.5" customHeight="1">
      <c r="A2" s="30" t="s">
        <v>93</v>
      </c>
    </row>
    <row r="3" spans="1:7" ht="20.25" customHeight="1">
      <c r="A3" s="90" t="s">
        <v>62</v>
      </c>
      <c r="B3" s="90" t="s">
        <v>2</v>
      </c>
      <c r="C3" s="90" t="s">
        <v>3</v>
      </c>
      <c r="D3" s="90" t="s">
        <v>77</v>
      </c>
      <c r="E3" s="34"/>
      <c r="F3" s="89" t="s">
        <v>92</v>
      </c>
      <c r="G3" s="89"/>
    </row>
    <row r="4" spans="1:7" ht="21" customHeight="1">
      <c r="A4" s="92"/>
      <c r="B4" s="92"/>
      <c r="C4" s="92"/>
      <c r="D4" s="92"/>
      <c r="E4" s="31"/>
      <c r="F4" s="27" t="s">
        <v>2</v>
      </c>
      <c r="G4" s="27" t="s">
        <v>31</v>
      </c>
    </row>
    <row r="5" spans="1:7" ht="22.5" customHeight="1">
      <c r="A5" s="91" t="s">
        <v>81</v>
      </c>
      <c r="B5" s="91"/>
      <c r="C5" s="91"/>
      <c r="D5" s="91"/>
      <c r="E5" s="91"/>
      <c r="F5" s="91"/>
      <c r="G5" s="91"/>
    </row>
    <row r="6" spans="1:13" ht="12.75">
      <c r="A6" s="1" t="s">
        <v>32</v>
      </c>
      <c r="B6" s="32">
        <v>15777</v>
      </c>
      <c r="C6" s="32">
        <v>62642</v>
      </c>
      <c r="D6" s="33">
        <f>C6/B6</f>
        <v>3.970463332699499</v>
      </c>
      <c r="E6" s="29"/>
      <c r="F6" s="52">
        <v>-10.601767905711696</v>
      </c>
      <c r="G6" s="52">
        <v>4.773533150464985</v>
      </c>
      <c r="I6" s="32"/>
      <c r="J6" s="32"/>
      <c r="K6" s="32"/>
      <c r="L6" s="32"/>
      <c r="M6" s="52"/>
    </row>
    <row r="7" spans="1:13" ht="12.75">
      <c r="A7" s="1" t="s">
        <v>33</v>
      </c>
      <c r="B7" s="32">
        <v>30932</v>
      </c>
      <c r="C7" s="32">
        <v>136523</v>
      </c>
      <c r="D7" s="33">
        <f aca="true" t="shared" si="0" ref="D7:D18">C7/B7</f>
        <v>4.413649295228242</v>
      </c>
      <c r="E7" s="33"/>
      <c r="F7" s="52">
        <v>-25.28682882055989</v>
      </c>
      <c r="G7" s="52">
        <v>-37.73351698471193</v>
      </c>
      <c r="I7" s="32"/>
      <c r="J7" s="32"/>
      <c r="K7" s="32"/>
      <c r="L7" s="32"/>
      <c r="M7" s="52"/>
    </row>
    <row r="8" spans="1:13" ht="12.75">
      <c r="A8" s="1" t="s">
        <v>34</v>
      </c>
      <c r="B8" s="32">
        <v>15318</v>
      </c>
      <c r="C8" s="32">
        <v>73397</v>
      </c>
      <c r="D8" s="33">
        <f t="shared" si="0"/>
        <v>4.7915524219872045</v>
      </c>
      <c r="E8" s="33"/>
      <c r="F8" s="52">
        <v>-2.933907863886958</v>
      </c>
      <c r="G8" s="52">
        <v>-10.64184664832355</v>
      </c>
      <c r="I8" s="32"/>
      <c r="J8" s="32"/>
      <c r="K8" s="32"/>
      <c r="L8" s="32"/>
      <c r="M8" s="52"/>
    </row>
    <row r="9" spans="1:13" ht="12.75">
      <c r="A9" s="1" t="s">
        <v>35</v>
      </c>
      <c r="B9" s="32">
        <v>22918</v>
      </c>
      <c r="C9" s="32">
        <v>95511</v>
      </c>
      <c r="D9" s="33">
        <f t="shared" si="0"/>
        <v>4.167510253948861</v>
      </c>
      <c r="E9" s="33"/>
      <c r="F9" s="52">
        <v>-8.554784135344349</v>
      </c>
      <c r="G9" s="52">
        <v>-11.45238448416525</v>
      </c>
      <c r="I9" s="32"/>
      <c r="J9" s="32"/>
      <c r="K9" s="32"/>
      <c r="L9" s="32"/>
      <c r="M9" s="52"/>
    </row>
    <row r="10" spans="1:13" ht="12.75">
      <c r="A10" s="1" t="s">
        <v>36</v>
      </c>
      <c r="B10" s="32">
        <v>14825</v>
      </c>
      <c r="C10" s="32">
        <v>64602</v>
      </c>
      <c r="D10" s="33">
        <f t="shared" si="0"/>
        <v>4.357639123102866</v>
      </c>
      <c r="E10" s="33"/>
      <c r="F10" s="52">
        <v>0</v>
      </c>
      <c r="G10" s="52">
        <v>0</v>
      </c>
      <c r="I10" s="32"/>
      <c r="J10" s="32"/>
      <c r="K10" s="32"/>
      <c r="L10" s="32"/>
      <c r="M10" s="52"/>
    </row>
    <row r="11" spans="1:13" ht="12.75">
      <c r="A11" s="1" t="s">
        <v>37</v>
      </c>
      <c r="B11" s="32">
        <v>126286</v>
      </c>
      <c r="C11" s="32">
        <v>482895</v>
      </c>
      <c r="D11" s="33">
        <f t="shared" si="0"/>
        <v>3.8238205343426825</v>
      </c>
      <c r="E11" s="33"/>
      <c r="F11" s="52">
        <v>26.187573692519834</v>
      </c>
      <c r="G11" s="52">
        <v>17.865511349768127</v>
      </c>
      <c r="I11" s="32"/>
      <c r="J11" s="32"/>
      <c r="K11" s="32"/>
      <c r="L11" s="32"/>
      <c r="M11" s="52"/>
    </row>
    <row r="12" spans="1:13" ht="12.75">
      <c r="A12" s="1" t="s">
        <v>38</v>
      </c>
      <c r="B12" s="32">
        <v>72900</v>
      </c>
      <c r="C12" s="32">
        <v>250958</v>
      </c>
      <c r="D12" s="33">
        <f t="shared" si="0"/>
        <v>3.442496570644719</v>
      </c>
      <c r="E12" s="33"/>
      <c r="F12" s="52">
        <v>4.834766602433206</v>
      </c>
      <c r="G12" s="52">
        <v>-1.1945258118365842</v>
      </c>
      <c r="I12" s="32"/>
      <c r="J12" s="32"/>
      <c r="K12" s="32"/>
      <c r="L12" s="32"/>
      <c r="M12" s="52"/>
    </row>
    <row r="13" spans="1:13" ht="12.75">
      <c r="A13" s="1" t="s">
        <v>39</v>
      </c>
      <c r="B13" s="32">
        <v>345693</v>
      </c>
      <c r="C13" s="32">
        <v>1203613</v>
      </c>
      <c r="D13" s="33">
        <f t="shared" si="0"/>
        <v>3.48173957818064</v>
      </c>
      <c r="E13" s="29"/>
      <c r="F13" s="52">
        <v>11.605315322877459</v>
      </c>
      <c r="G13" s="52">
        <v>9.314024667138938</v>
      </c>
      <c r="I13" s="32"/>
      <c r="J13" s="32"/>
      <c r="K13" s="32"/>
      <c r="L13" s="32"/>
      <c r="M13" s="52"/>
    </row>
    <row r="14" spans="1:13" ht="12.75">
      <c r="A14" s="1" t="s">
        <v>40</v>
      </c>
      <c r="B14" s="32">
        <v>58840</v>
      </c>
      <c r="C14" s="32">
        <v>237380</v>
      </c>
      <c r="D14" s="33">
        <f t="shared" si="0"/>
        <v>4.034330387491503</v>
      </c>
      <c r="E14" s="29"/>
      <c r="F14" s="52">
        <v>7.135704011216106</v>
      </c>
      <c r="G14" s="52">
        <v>4.601717657323405</v>
      </c>
      <c r="I14" s="32"/>
      <c r="J14" s="32"/>
      <c r="K14" s="32"/>
      <c r="L14" s="32"/>
      <c r="M14" s="52"/>
    </row>
    <row r="15" spans="1:13" ht="12.75">
      <c r="A15" s="1" t="s">
        <v>41</v>
      </c>
      <c r="B15" s="32">
        <v>2400</v>
      </c>
      <c r="C15" s="32">
        <v>9533</v>
      </c>
      <c r="D15" s="33">
        <f t="shared" si="0"/>
        <v>3.9720833333333334</v>
      </c>
      <c r="E15" s="29"/>
      <c r="F15" s="52">
        <v>9.140518417462488</v>
      </c>
      <c r="G15" s="52">
        <v>-4.812780828756871</v>
      </c>
      <c r="I15" s="32"/>
      <c r="J15" s="32"/>
      <c r="K15" s="32"/>
      <c r="L15" s="32"/>
      <c r="M15" s="52"/>
    </row>
    <row r="16" spans="1:13" ht="12.75">
      <c r="A16" s="1" t="s">
        <v>42</v>
      </c>
      <c r="B16" s="32">
        <v>293413</v>
      </c>
      <c r="C16" s="32">
        <v>1145872</v>
      </c>
      <c r="D16" s="33">
        <f t="shared" si="0"/>
        <v>3.9053211684553855</v>
      </c>
      <c r="E16" s="29"/>
      <c r="F16" s="52">
        <v>5.905389601951967</v>
      </c>
      <c r="G16" s="52">
        <v>5.671485431198889</v>
      </c>
      <c r="I16" s="32"/>
      <c r="J16" s="32"/>
      <c r="K16" s="32"/>
      <c r="L16" s="32"/>
      <c r="M16" s="52"/>
    </row>
    <row r="17" spans="1:13" ht="12.75">
      <c r="A17" s="1" t="s">
        <v>43</v>
      </c>
      <c r="B17" s="32">
        <v>66280</v>
      </c>
      <c r="C17" s="32">
        <v>240840</v>
      </c>
      <c r="D17" s="33">
        <f t="shared" si="0"/>
        <v>3.6336753168376585</v>
      </c>
      <c r="E17" s="29"/>
      <c r="F17" s="52">
        <v>17.36374260721749</v>
      </c>
      <c r="G17" s="52">
        <v>18.207742106477284</v>
      </c>
      <c r="I17" s="32"/>
      <c r="J17" s="32"/>
      <c r="K17" s="32"/>
      <c r="L17" s="32"/>
      <c r="M17" s="52"/>
    </row>
    <row r="18" spans="1:13" ht="12.75">
      <c r="A18" s="1" t="s">
        <v>44</v>
      </c>
      <c r="B18" s="32">
        <v>32161</v>
      </c>
      <c r="C18" s="32">
        <v>105595</v>
      </c>
      <c r="D18" s="33">
        <f t="shared" si="0"/>
        <v>3.283324523491185</v>
      </c>
      <c r="E18" s="29"/>
      <c r="F18" s="52">
        <v>-9.855088712615967</v>
      </c>
      <c r="G18" s="52">
        <v>-17.117336326460133</v>
      </c>
      <c r="I18" s="32"/>
      <c r="J18" s="32"/>
      <c r="K18" s="32"/>
      <c r="L18" s="32"/>
      <c r="M18" s="52"/>
    </row>
    <row r="19" spans="1:13" ht="12.75">
      <c r="A19" s="1" t="s">
        <v>45</v>
      </c>
      <c r="B19" s="32">
        <v>6061</v>
      </c>
      <c r="C19" s="32">
        <v>20257</v>
      </c>
      <c r="D19" s="33">
        <f>C19/B19</f>
        <v>3.342187757795743</v>
      </c>
      <c r="E19" s="29"/>
      <c r="F19" s="52">
        <v>-7.168019604839941</v>
      </c>
      <c r="G19" s="52">
        <v>-9.63554445287059</v>
      </c>
      <c r="I19" s="32"/>
      <c r="J19" s="32"/>
      <c r="K19" s="32"/>
      <c r="L19" s="32"/>
      <c r="M19" s="52"/>
    </row>
    <row r="20" spans="1:13" ht="12.75">
      <c r="A20" s="1" t="s">
        <v>46</v>
      </c>
      <c r="B20" s="32">
        <v>104147</v>
      </c>
      <c r="C20" s="32">
        <v>225056</v>
      </c>
      <c r="D20" s="33">
        <f>C20/B20</f>
        <v>2.1609455865267364</v>
      </c>
      <c r="E20" s="29"/>
      <c r="F20" s="52">
        <v>-13.91244689117029</v>
      </c>
      <c r="G20" s="52">
        <v>-16.64438230337599</v>
      </c>
      <c r="I20" s="32"/>
      <c r="J20" s="32"/>
      <c r="K20" s="32"/>
      <c r="L20" s="32"/>
      <c r="M20" s="52"/>
    </row>
    <row r="21" spans="1:13" ht="12.75">
      <c r="A21" s="1" t="s">
        <v>47</v>
      </c>
      <c r="B21" s="32">
        <v>7753</v>
      </c>
      <c r="C21" s="32">
        <v>18477</v>
      </c>
      <c r="D21" s="33">
        <f>C21/B21</f>
        <v>2.3832065007094028</v>
      </c>
      <c r="E21" s="29"/>
      <c r="F21" s="52">
        <v>-17.09794696321643</v>
      </c>
      <c r="G21" s="52">
        <v>-10.898394174663636</v>
      </c>
      <c r="I21" s="32"/>
      <c r="J21" s="32"/>
      <c r="K21" s="32"/>
      <c r="L21" s="32"/>
      <c r="M21" s="52"/>
    </row>
    <row r="22" spans="1:13" ht="12.75">
      <c r="A22" s="1" t="s">
        <v>48</v>
      </c>
      <c r="B22" s="32">
        <v>4942</v>
      </c>
      <c r="C22" s="32">
        <v>13544</v>
      </c>
      <c r="D22" s="33">
        <f>C22/B22</f>
        <v>2.7405908539053017</v>
      </c>
      <c r="E22" s="29"/>
      <c r="F22" s="52">
        <v>-5.506692160611863</v>
      </c>
      <c r="G22" s="52">
        <v>-17.52024846233482</v>
      </c>
      <c r="I22" s="32"/>
      <c r="J22" s="32"/>
      <c r="K22" s="32"/>
      <c r="L22" s="32"/>
      <c r="M22" s="52"/>
    </row>
    <row r="23" spans="1:13" ht="12.75">
      <c r="A23" s="21" t="s">
        <v>80</v>
      </c>
      <c r="B23" s="48">
        <v>22487</v>
      </c>
      <c r="C23" s="48">
        <v>78614</v>
      </c>
      <c r="D23" s="49">
        <f>C23/B23</f>
        <v>3.4959754524836573</v>
      </c>
      <c r="E23" s="50"/>
      <c r="F23" s="52">
        <v>18.846783996617518</v>
      </c>
      <c r="G23" s="52">
        <v>8.479487780982225</v>
      </c>
      <c r="I23" s="48"/>
      <c r="J23" s="48"/>
      <c r="K23" s="48"/>
      <c r="L23" s="48"/>
      <c r="M23" s="52"/>
    </row>
    <row r="24" spans="1:12" ht="21.75" customHeight="1">
      <c r="A24" s="91" t="s">
        <v>63</v>
      </c>
      <c r="B24" s="91"/>
      <c r="C24" s="91"/>
      <c r="D24" s="91"/>
      <c r="E24" s="91"/>
      <c r="F24" s="91"/>
      <c r="G24" s="91"/>
      <c r="K24" s="32"/>
      <c r="L24" s="32"/>
    </row>
    <row r="25" spans="1:13" ht="12.75">
      <c r="A25" s="1" t="s">
        <v>49</v>
      </c>
      <c r="B25" s="32">
        <v>22548</v>
      </c>
      <c r="C25" s="32">
        <v>56948</v>
      </c>
      <c r="D25" s="33">
        <f>C25/B25</f>
        <v>2.5256342025900302</v>
      </c>
      <c r="E25" s="29"/>
      <c r="F25" s="33">
        <v>-13.356901321856753</v>
      </c>
      <c r="G25" s="33">
        <v>-56.64210013399927</v>
      </c>
      <c r="I25" s="32"/>
      <c r="J25" s="32"/>
      <c r="K25" s="32"/>
      <c r="L25" s="32"/>
      <c r="M25" s="52"/>
    </row>
    <row r="26" spans="1:13" ht="12.75">
      <c r="A26" s="1" t="s">
        <v>50</v>
      </c>
      <c r="B26" s="32">
        <v>131131</v>
      </c>
      <c r="C26" s="32">
        <v>364737</v>
      </c>
      <c r="D26" s="33">
        <f aca="true" t="shared" si="1" ref="D26:D36">C26/B26</f>
        <v>2.7814704379589874</v>
      </c>
      <c r="E26" s="73"/>
      <c r="F26" s="33">
        <v>-0.10817152041927613</v>
      </c>
      <c r="G26" s="33">
        <v>1.7232916292482656</v>
      </c>
      <c r="I26" s="32"/>
      <c r="J26" s="32"/>
      <c r="K26" s="32"/>
      <c r="L26" s="32"/>
      <c r="M26" s="52"/>
    </row>
    <row r="27" spans="1:13" ht="12.75">
      <c r="A27" s="1" t="s">
        <v>51</v>
      </c>
      <c r="B27" s="32">
        <v>3079</v>
      </c>
      <c r="C27" s="32">
        <v>6521</v>
      </c>
      <c r="D27" s="33">
        <f t="shared" si="1"/>
        <v>2.117895420591101</v>
      </c>
      <c r="E27" s="73"/>
      <c r="F27" s="33">
        <v>1.987413050679038</v>
      </c>
      <c r="G27" s="33">
        <v>-14.005011209283921</v>
      </c>
      <c r="I27" s="32"/>
      <c r="J27" s="32"/>
      <c r="K27" s="32"/>
      <c r="L27" s="32"/>
      <c r="M27" s="52"/>
    </row>
    <row r="28" spans="1:13" ht="24" customHeight="1">
      <c r="A28" s="1" t="s">
        <v>52</v>
      </c>
      <c r="B28" s="32">
        <v>1714</v>
      </c>
      <c r="C28" s="32">
        <v>4900</v>
      </c>
      <c r="D28" s="33">
        <f t="shared" si="1"/>
        <v>2.8588098016336057</v>
      </c>
      <c r="E28" s="73"/>
      <c r="F28" s="33">
        <v>-21.122871606074554</v>
      </c>
      <c r="G28" s="33">
        <v>-4.817404817404807</v>
      </c>
      <c r="I28" s="32"/>
      <c r="J28" s="32"/>
      <c r="K28" s="32"/>
      <c r="L28" s="32"/>
      <c r="M28" s="52"/>
    </row>
    <row r="29" spans="1:13" ht="12.75">
      <c r="A29" s="1" t="s">
        <v>53</v>
      </c>
      <c r="B29" s="32">
        <v>18224</v>
      </c>
      <c r="C29" s="32">
        <v>44223</v>
      </c>
      <c r="D29" s="33">
        <f t="shared" si="1"/>
        <v>2.4266352063213343</v>
      </c>
      <c r="E29" s="73"/>
      <c r="F29" s="33">
        <v>11.906662572919856</v>
      </c>
      <c r="G29" s="33">
        <v>23.307494981039483</v>
      </c>
      <c r="I29" s="32"/>
      <c r="J29" s="32"/>
      <c r="K29" s="32"/>
      <c r="L29" s="32"/>
      <c r="M29" s="52"/>
    </row>
    <row r="30" spans="1:13" ht="12.75">
      <c r="A30" s="1" t="s">
        <v>54</v>
      </c>
      <c r="B30" s="32">
        <v>29952</v>
      </c>
      <c r="C30" s="32">
        <v>62282</v>
      </c>
      <c r="D30" s="33">
        <f t="shared" si="1"/>
        <v>2.0793936965811968</v>
      </c>
      <c r="E30" s="73"/>
      <c r="F30" s="33">
        <v>13.411586520257472</v>
      </c>
      <c r="G30" s="33">
        <v>17.757610134240892</v>
      </c>
      <c r="I30" s="32"/>
      <c r="J30" s="32"/>
      <c r="K30" s="32"/>
      <c r="L30" s="32"/>
      <c r="M30" s="52"/>
    </row>
    <row r="31" spans="1:13" ht="12.75">
      <c r="A31" s="1" t="s">
        <v>55</v>
      </c>
      <c r="B31" s="32">
        <v>7038</v>
      </c>
      <c r="C31" s="32">
        <v>18383</v>
      </c>
      <c r="D31" s="33">
        <f t="shared" si="1"/>
        <v>2.611963626030122</v>
      </c>
      <c r="E31" s="73"/>
      <c r="F31" s="33">
        <v>4.935142388549281</v>
      </c>
      <c r="G31" s="33">
        <v>9.624903094996725</v>
      </c>
      <c r="I31" s="32"/>
      <c r="J31" s="32"/>
      <c r="K31" s="32"/>
      <c r="L31" s="32"/>
      <c r="M31" s="52"/>
    </row>
    <row r="32" spans="1:13" ht="21.75" customHeight="1">
      <c r="A32" s="1" t="s">
        <v>56</v>
      </c>
      <c r="B32" s="32">
        <v>40115</v>
      </c>
      <c r="C32" s="32">
        <v>69641</v>
      </c>
      <c r="D32" s="33">
        <f t="shared" si="1"/>
        <v>1.7360339025302256</v>
      </c>
      <c r="E32" s="73"/>
      <c r="F32" s="33">
        <v>9.735747893642625</v>
      </c>
      <c r="G32" s="33">
        <v>-17.712185842067328</v>
      </c>
      <c r="I32" s="32"/>
      <c r="J32" s="32"/>
      <c r="K32" s="32"/>
      <c r="L32" s="32"/>
      <c r="M32" s="52"/>
    </row>
    <row r="33" spans="1:13" ht="12.75">
      <c r="A33" s="1" t="s">
        <v>57</v>
      </c>
      <c r="B33" s="32">
        <v>31436</v>
      </c>
      <c r="C33" s="32">
        <v>80096</v>
      </c>
      <c r="D33" s="33">
        <f t="shared" si="1"/>
        <v>2.5479068583789286</v>
      </c>
      <c r="E33" s="73"/>
      <c r="F33" s="33">
        <v>15.32761024286448</v>
      </c>
      <c r="G33" s="33">
        <v>18.02428386184134</v>
      </c>
      <c r="I33" s="32"/>
      <c r="J33" s="32"/>
      <c r="K33" s="32"/>
      <c r="L33" s="32"/>
      <c r="M33" s="52"/>
    </row>
    <row r="34" spans="1:13" ht="22.5" customHeight="1">
      <c r="A34" s="1" t="s">
        <v>58</v>
      </c>
      <c r="B34" s="32">
        <v>18877</v>
      </c>
      <c r="C34" s="32">
        <v>58674</v>
      </c>
      <c r="D34" s="33">
        <f t="shared" si="1"/>
        <v>3.108226942840494</v>
      </c>
      <c r="E34" s="73"/>
      <c r="F34" s="33">
        <v>18.641191628433162</v>
      </c>
      <c r="G34" s="33">
        <v>22.99597518027838</v>
      </c>
      <c r="I34" s="32"/>
      <c r="J34" s="32"/>
      <c r="K34" s="32"/>
      <c r="L34" s="32"/>
      <c r="M34" s="52"/>
    </row>
    <row r="35" spans="1:13" ht="12.75">
      <c r="A35" s="1" t="s">
        <v>59</v>
      </c>
      <c r="B35" s="32">
        <v>881</v>
      </c>
      <c r="C35" s="32">
        <v>2916</v>
      </c>
      <c r="D35" s="33">
        <f t="shared" si="1"/>
        <v>3.3098751418842225</v>
      </c>
      <c r="E35" s="73"/>
      <c r="F35" s="33">
        <v>11.80203045685279</v>
      </c>
      <c r="G35" s="33">
        <v>-5.87475790832795</v>
      </c>
      <c r="I35" s="32"/>
      <c r="J35" s="32"/>
      <c r="K35" s="32"/>
      <c r="L35" s="32"/>
      <c r="M35" s="52"/>
    </row>
    <row r="36" spans="1:13" ht="12.75">
      <c r="A36" s="2" t="s">
        <v>61</v>
      </c>
      <c r="B36" s="35">
        <v>1331</v>
      </c>
      <c r="C36" s="35">
        <v>4001</v>
      </c>
      <c r="D36" s="36">
        <f t="shared" si="1"/>
        <v>3.0060105184072126</v>
      </c>
      <c r="E36" s="74"/>
      <c r="F36" s="33">
        <v>-3.5507246376811565</v>
      </c>
      <c r="G36" s="33">
        <v>-16.9400041519618</v>
      </c>
      <c r="I36" s="35"/>
      <c r="J36" s="35"/>
      <c r="K36" s="35"/>
      <c r="L36" s="35"/>
      <c r="M36" s="52"/>
    </row>
    <row r="37" spans="1:13" ht="12.75">
      <c r="A37" s="1" t="s">
        <v>60</v>
      </c>
      <c r="B37" s="32">
        <v>1891</v>
      </c>
      <c r="C37" s="32">
        <v>9881</v>
      </c>
      <c r="D37" s="33">
        <f>C37/B37</f>
        <v>5.225277630883131</v>
      </c>
      <c r="E37" s="73"/>
      <c r="F37" s="33">
        <v>-14.66606498194946</v>
      </c>
      <c r="G37" s="33">
        <v>9.48476454293629</v>
      </c>
      <c r="I37" s="32"/>
      <c r="J37" s="32"/>
      <c r="K37" s="32"/>
      <c r="L37" s="32"/>
      <c r="M37" s="52"/>
    </row>
    <row r="38" spans="1:7" ht="12.75">
      <c r="A38" s="23"/>
      <c r="B38" s="37"/>
      <c r="C38" s="37"/>
      <c r="D38" s="38"/>
      <c r="E38" s="23"/>
      <c r="F38" s="38"/>
      <c r="G38" s="38"/>
    </row>
    <row r="39" spans="1:7" ht="13.5" customHeight="1">
      <c r="A39" s="47" t="s">
        <v>79</v>
      </c>
      <c r="B39" s="47"/>
      <c r="C39" s="47"/>
      <c r="D39" s="47"/>
      <c r="E39" s="47"/>
      <c r="F39" s="47"/>
      <c r="G39" s="39"/>
    </row>
  </sheetData>
  <sheetProtection/>
  <mergeCells count="7">
    <mergeCell ref="F3:G3"/>
    <mergeCell ref="A5:G5"/>
    <mergeCell ref="A24:G2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11.57421875" style="1" customWidth="1"/>
    <col min="2" max="3" width="10.7109375" style="1" customWidth="1"/>
    <col min="4" max="4" width="0.85546875" style="1" customWidth="1"/>
    <col min="5" max="6" width="10.7109375" style="1" customWidth="1"/>
    <col min="7" max="7" width="0.85546875" style="1" customWidth="1"/>
    <col min="8" max="9" width="10.7109375" style="1" customWidth="1"/>
    <col min="10" max="11" width="9.140625" style="1" customWidth="1"/>
    <col min="12" max="12" width="10.28125" style="1" bestFit="1" customWidth="1"/>
    <col min="13" max="16384" width="9.140625" style="1" customWidth="1"/>
  </cols>
  <sheetData>
    <row r="1" ht="24" customHeight="1">
      <c r="A1" s="46" t="s">
        <v>85</v>
      </c>
    </row>
    <row r="2" spans="1:9" ht="20.25" customHeight="1">
      <c r="A2" s="90" t="s">
        <v>76</v>
      </c>
      <c r="B2" s="89" t="s">
        <v>2</v>
      </c>
      <c r="C2" s="89"/>
      <c r="D2" s="34"/>
      <c r="E2" s="89" t="s">
        <v>3</v>
      </c>
      <c r="F2" s="89"/>
      <c r="G2" s="34"/>
      <c r="H2" s="89" t="s">
        <v>97</v>
      </c>
      <c r="I2" s="89"/>
    </row>
    <row r="3" spans="1:9" ht="21" customHeight="1">
      <c r="A3" s="92"/>
      <c r="B3" s="27">
        <v>2011</v>
      </c>
      <c r="C3" s="27">
        <v>2012</v>
      </c>
      <c r="D3" s="23"/>
      <c r="E3" s="27">
        <v>2011</v>
      </c>
      <c r="F3" s="27">
        <v>2012</v>
      </c>
      <c r="G3" s="23"/>
      <c r="H3" s="27" t="s">
        <v>2</v>
      </c>
      <c r="I3" s="27" t="s">
        <v>3</v>
      </c>
    </row>
    <row r="4" spans="1:9" ht="22.5" customHeight="1">
      <c r="A4" s="85" t="s">
        <v>0</v>
      </c>
      <c r="B4" s="85"/>
      <c r="C4" s="85"/>
      <c r="D4" s="85"/>
      <c r="E4" s="85"/>
      <c r="F4" s="85"/>
      <c r="G4" s="93"/>
      <c r="H4" s="93"/>
      <c r="I4" s="93"/>
    </row>
    <row r="5" spans="1:9" ht="12.75">
      <c r="A5" s="1" t="s">
        <v>64</v>
      </c>
      <c r="B5" s="32">
        <v>93049</v>
      </c>
      <c r="C5" s="32">
        <v>94898</v>
      </c>
      <c r="E5" s="32">
        <v>257162</v>
      </c>
      <c r="F5" s="32">
        <v>248483</v>
      </c>
      <c r="H5" s="75">
        <f>C5/2546965*100</f>
        <v>3.7259247771367097</v>
      </c>
      <c r="I5" s="75">
        <f>F5/7926652*100</f>
        <v>3.134778718682238</v>
      </c>
    </row>
    <row r="6" spans="1:9" ht="12.75">
      <c r="A6" s="1" t="s">
        <v>65</v>
      </c>
      <c r="B6" s="1">
        <v>105112</v>
      </c>
      <c r="C6" s="32">
        <v>111747</v>
      </c>
      <c r="E6" s="32">
        <v>248511</v>
      </c>
      <c r="F6" s="32">
        <v>254661</v>
      </c>
      <c r="H6" s="75">
        <f aca="true" t="shared" si="0" ref="H6:H17">C6/2546965*100</f>
        <v>4.3874572285052995</v>
      </c>
      <c r="I6" s="75">
        <f aca="true" t="shared" si="1" ref="I6:I17">F6/7926652*100</f>
        <v>3.212718307805111</v>
      </c>
    </row>
    <row r="7" spans="1:9" ht="12.75">
      <c r="A7" s="1" t="s">
        <v>66</v>
      </c>
      <c r="B7" s="32">
        <v>145991</v>
      </c>
      <c r="C7" s="32">
        <v>153749</v>
      </c>
      <c r="E7" s="32">
        <v>344196</v>
      </c>
      <c r="F7" s="32">
        <v>349530</v>
      </c>
      <c r="H7" s="75">
        <f t="shared" si="0"/>
        <v>6.036557235768846</v>
      </c>
      <c r="I7" s="75">
        <f t="shared" si="1"/>
        <v>4.409553995810589</v>
      </c>
    </row>
    <row r="8" spans="1:9" ht="12.75">
      <c r="A8" s="1" t="s">
        <v>67</v>
      </c>
      <c r="B8" s="32">
        <v>203268</v>
      </c>
      <c r="C8" s="32">
        <v>216557</v>
      </c>
      <c r="E8" s="32">
        <v>469947</v>
      </c>
      <c r="F8" s="32">
        <v>492351</v>
      </c>
      <c r="H8" s="75">
        <f t="shared" si="0"/>
        <v>8.502551075495738</v>
      </c>
      <c r="I8" s="75">
        <f t="shared" si="1"/>
        <v>6.211336135357021</v>
      </c>
    </row>
    <row r="9" spans="1:9" ht="12.75">
      <c r="A9" s="1" t="s">
        <v>68</v>
      </c>
      <c r="B9" s="32">
        <v>227729</v>
      </c>
      <c r="C9" s="32">
        <v>223469</v>
      </c>
      <c r="E9" s="32">
        <v>602317</v>
      </c>
      <c r="F9" s="32">
        <v>534946</v>
      </c>
      <c r="H9" s="75">
        <f t="shared" si="0"/>
        <v>8.773932896604391</v>
      </c>
      <c r="I9" s="75">
        <f t="shared" si="1"/>
        <v>6.7487004601690606</v>
      </c>
    </row>
    <row r="10" spans="1:9" ht="12.75">
      <c r="A10" s="1" t="s">
        <v>69</v>
      </c>
      <c r="B10" s="32">
        <v>284729</v>
      </c>
      <c r="C10" s="32">
        <v>313954</v>
      </c>
      <c r="E10" s="32">
        <v>988806</v>
      </c>
      <c r="F10" s="32">
        <v>960328</v>
      </c>
      <c r="H10" s="75">
        <f t="shared" si="0"/>
        <v>12.326592630837094</v>
      </c>
      <c r="I10" s="75">
        <f t="shared" si="1"/>
        <v>12.115178009580841</v>
      </c>
    </row>
    <row r="11" spans="1:9" ht="12.75">
      <c r="A11" s="1" t="s">
        <v>70</v>
      </c>
      <c r="B11" s="32">
        <v>343001</v>
      </c>
      <c r="C11" s="32">
        <v>328967</v>
      </c>
      <c r="E11" s="32">
        <v>1424098</v>
      </c>
      <c r="F11" s="32">
        <v>1314431</v>
      </c>
      <c r="H11" s="75">
        <f t="shared" si="0"/>
        <v>12.9160392859737</v>
      </c>
      <c r="I11" s="75">
        <f t="shared" si="1"/>
        <v>16.582423449395787</v>
      </c>
    </row>
    <row r="12" spans="1:9" ht="12.75">
      <c r="A12" s="1" t="s">
        <v>71</v>
      </c>
      <c r="B12" s="32">
        <v>444439</v>
      </c>
      <c r="C12" s="32">
        <v>459418</v>
      </c>
      <c r="E12" s="32">
        <v>2047629</v>
      </c>
      <c r="F12" s="32">
        <v>1956118</v>
      </c>
      <c r="H12" s="75">
        <f t="shared" si="0"/>
        <v>18.03786074798829</v>
      </c>
      <c r="I12" s="75">
        <f t="shared" si="1"/>
        <v>24.677732793113663</v>
      </c>
    </row>
    <row r="13" spans="1:9" ht="12.75">
      <c r="A13" s="1" t="s">
        <v>72</v>
      </c>
      <c r="B13" s="32">
        <v>276665</v>
      </c>
      <c r="C13" s="32">
        <v>256450</v>
      </c>
      <c r="E13" s="32">
        <v>1032419</v>
      </c>
      <c r="F13" s="32">
        <v>892582</v>
      </c>
      <c r="H13" s="75">
        <f t="shared" si="0"/>
        <v>10.068846646891497</v>
      </c>
      <c r="I13" s="75">
        <f t="shared" si="1"/>
        <v>11.260517050578226</v>
      </c>
    </row>
    <row r="14" spans="1:9" ht="12.75">
      <c r="A14" s="1" t="s">
        <v>73</v>
      </c>
      <c r="B14" s="32">
        <v>167900</v>
      </c>
      <c r="C14" s="32">
        <v>152966</v>
      </c>
      <c r="E14" s="32">
        <v>501340</v>
      </c>
      <c r="F14" s="32">
        <v>393552</v>
      </c>
      <c r="H14" s="75">
        <f t="shared" si="0"/>
        <v>6.005814763846382</v>
      </c>
      <c r="I14" s="75">
        <f t="shared" si="1"/>
        <v>4.964920877061338</v>
      </c>
    </row>
    <row r="15" spans="1:9" ht="12.75">
      <c r="A15" s="1" t="s">
        <v>74</v>
      </c>
      <c r="B15" s="32">
        <v>116812</v>
      </c>
      <c r="C15" s="32">
        <v>110586</v>
      </c>
      <c r="E15" s="32">
        <v>334276</v>
      </c>
      <c r="F15" s="32">
        <v>260862</v>
      </c>
      <c r="H15" s="75">
        <f t="shared" si="0"/>
        <v>4.341873563240956</v>
      </c>
      <c r="I15" s="75">
        <f t="shared" si="1"/>
        <v>3.290948057263016</v>
      </c>
    </row>
    <row r="16" spans="1:9" ht="12.75">
      <c r="A16" s="1" t="s">
        <v>75</v>
      </c>
      <c r="B16" s="32">
        <v>125307</v>
      </c>
      <c r="C16" s="32">
        <v>124204</v>
      </c>
      <c r="E16" s="32">
        <v>345158</v>
      </c>
      <c r="F16" s="32">
        <v>268808</v>
      </c>
      <c r="H16" s="75">
        <f t="shared" si="0"/>
        <v>4.876549147711099</v>
      </c>
      <c r="I16" s="75">
        <f t="shared" si="1"/>
        <v>3.391192145183111</v>
      </c>
    </row>
    <row r="17" spans="1:12" s="51" customFormat="1" ht="12.75">
      <c r="A17" s="51" t="s">
        <v>28</v>
      </c>
      <c r="B17" s="79">
        <f>SUM(B5:B16)</f>
        <v>2534002</v>
      </c>
      <c r="C17" s="79">
        <f>SUM(C5:C16)</f>
        <v>2546965</v>
      </c>
      <c r="D17" s="79"/>
      <c r="E17" s="79">
        <f>SUM(E5:E16)</f>
        <v>8595859</v>
      </c>
      <c r="F17" s="79">
        <f>SUM(F5:F16)</f>
        <v>7926652</v>
      </c>
      <c r="H17" s="75">
        <f t="shared" si="0"/>
        <v>100</v>
      </c>
      <c r="I17" s="75">
        <f t="shared" si="1"/>
        <v>100</v>
      </c>
      <c r="L17" s="80"/>
    </row>
    <row r="18" spans="1:9" ht="22.5" customHeight="1">
      <c r="A18" s="91" t="s">
        <v>1</v>
      </c>
      <c r="B18" s="91"/>
      <c r="C18" s="91"/>
      <c r="D18" s="91"/>
      <c r="E18" s="91"/>
      <c r="F18" s="91"/>
      <c r="G18" s="91"/>
      <c r="H18" s="91"/>
      <c r="I18" s="91"/>
    </row>
    <row r="19" spans="1:9" ht="12.75">
      <c r="A19" s="1" t="s">
        <v>64</v>
      </c>
      <c r="B19" s="32">
        <v>27083</v>
      </c>
      <c r="C19" s="32">
        <v>23408</v>
      </c>
      <c r="E19" s="32">
        <v>94203</v>
      </c>
      <c r="F19" s="32">
        <v>77620</v>
      </c>
      <c r="H19" s="75">
        <f>C19/1785624*100</f>
        <v>1.310914279825988</v>
      </c>
      <c r="I19" s="75">
        <f>F19/6291793*100</f>
        <v>1.2336705927865077</v>
      </c>
    </row>
    <row r="20" spans="1:9" ht="12.75" customHeight="1">
      <c r="A20" s="1" t="s">
        <v>65</v>
      </c>
      <c r="B20" s="32">
        <v>33137</v>
      </c>
      <c r="C20" s="32">
        <v>32276</v>
      </c>
      <c r="E20" s="32">
        <v>115495</v>
      </c>
      <c r="F20" s="32">
        <v>104324</v>
      </c>
      <c r="H20" s="75">
        <f aca="true" t="shared" si="2" ref="H20:H31">C20/1785624*100</f>
        <v>1.807547389596018</v>
      </c>
      <c r="I20" s="75">
        <f aca="true" t="shared" si="3" ref="I20:I31">F20/6291793*100</f>
        <v>1.6580965076250918</v>
      </c>
    </row>
    <row r="21" spans="1:9" ht="12.75" customHeight="1">
      <c r="A21" s="1" t="s">
        <v>66</v>
      </c>
      <c r="B21" s="32">
        <v>69071</v>
      </c>
      <c r="C21" s="32">
        <v>72004</v>
      </c>
      <c r="E21" s="32">
        <v>226321</v>
      </c>
      <c r="F21" s="32">
        <v>208020</v>
      </c>
      <c r="H21" s="75">
        <f t="shared" si="2"/>
        <v>4.03242787955359</v>
      </c>
      <c r="I21" s="75">
        <f t="shared" si="3"/>
        <v>3.3062117587148845</v>
      </c>
    </row>
    <row r="22" spans="1:9" ht="12.75" customHeight="1">
      <c r="A22" s="1" t="s">
        <v>67</v>
      </c>
      <c r="B22" s="32">
        <v>193660</v>
      </c>
      <c r="C22" s="32">
        <v>201773</v>
      </c>
      <c r="E22" s="32">
        <v>528097</v>
      </c>
      <c r="F22" s="32">
        <v>561944</v>
      </c>
      <c r="H22" s="75">
        <f t="shared" si="2"/>
        <v>11.299859320887263</v>
      </c>
      <c r="I22" s="75">
        <f t="shared" si="3"/>
        <v>8.931380927503497</v>
      </c>
    </row>
    <row r="23" spans="1:9" ht="12.75" customHeight="1">
      <c r="A23" s="1" t="s">
        <v>68</v>
      </c>
      <c r="B23" s="32">
        <v>239031</v>
      </c>
      <c r="C23" s="32">
        <v>251744</v>
      </c>
      <c r="E23" s="32">
        <v>742427</v>
      </c>
      <c r="F23" s="32">
        <v>767924</v>
      </c>
      <c r="H23" s="75">
        <f t="shared" si="2"/>
        <v>14.098376813931711</v>
      </c>
      <c r="I23" s="75">
        <f t="shared" si="3"/>
        <v>12.205169496199256</v>
      </c>
    </row>
    <row r="24" spans="1:9" ht="12.75" customHeight="1">
      <c r="A24" s="1" t="s">
        <v>69</v>
      </c>
      <c r="B24" s="32">
        <v>198521</v>
      </c>
      <c r="C24" s="32">
        <v>217380</v>
      </c>
      <c r="E24" s="32">
        <v>767842</v>
      </c>
      <c r="F24" s="32">
        <v>799287</v>
      </c>
      <c r="H24" s="75">
        <f t="shared" si="2"/>
        <v>12.173895512157094</v>
      </c>
      <c r="I24" s="75">
        <f t="shared" si="3"/>
        <v>12.703644255302105</v>
      </c>
    </row>
    <row r="25" spans="1:9" ht="12.75" customHeight="1">
      <c r="A25" s="1" t="s">
        <v>70</v>
      </c>
      <c r="B25" s="32">
        <v>205812</v>
      </c>
      <c r="C25" s="32">
        <v>222551</v>
      </c>
      <c r="E25" s="32">
        <v>907509</v>
      </c>
      <c r="F25" s="32">
        <v>992540</v>
      </c>
      <c r="H25" s="75">
        <f t="shared" si="2"/>
        <v>12.46348615385994</v>
      </c>
      <c r="I25" s="75">
        <f t="shared" si="3"/>
        <v>15.77515344195208</v>
      </c>
    </row>
    <row r="26" spans="1:9" ht="12.75" customHeight="1">
      <c r="A26" s="1" t="s">
        <v>71</v>
      </c>
      <c r="B26" s="32">
        <v>189498</v>
      </c>
      <c r="C26" s="32">
        <v>211258</v>
      </c>
      <c r="E26" s="32">
        <v>850508</v>
      </c>
      <c r="F26" s="32">
        <v>922902</v>
      </c>
      <c r="H26" s="75">
        <f t="shared" si="2"/>
        <v>11.831046177694745</v>
      </c>
      <c r="I26" s="75">
        <f t="shared" si="3"/>
        <v>14.668346526975698</v>
      </c>
    </row>
    <row r="27" spans="1:9" ht="12.75" customHeight="1">
      <c r="A27" s="1" t="s">
        <v>72</v>
      </c>
      <c r="B27" s="32">
        <v>258766</v>
      </c>
      <c r="C27" s="32">
        <v>280896</v>
      </c>
      <c r="E27" s="32">
        <v>902991</v>
      </c>
      <c r="F27" s="32">
        <v>955016</v>
      </c>
      <c r="H27" s="75">
        <f t="shared" si="2"/>
        <v>15.730971357911855</v>
      </c>
      <c r="I27" s="75">
        <f t="shared" si="3"/>
        <v>15.178757470247353</v>
      </c>
    </row>
    <row r="28" spans="1:9" ht="12.75" customHeight="1">
      <c r="A28" s="1" t="s">
        <v>73</v>
      </c>
      <c r="B28" s="32">
        <v>186959</v>
      </c>
      <c r="C28" s="32">
        <v>199266</v>
      </c>
      <c r="E28" s="32">
        <v>633245</v>
      </c>
      <c r="F28" s="32">
        <v>662647</v>
      </c>
      <c r="H28" s="75">
        <f t="shared" si="2"/>
        <v>11.159460222308839</v>
      </c>
      <c r="I28" s="75">
        <f t="shared" si="3"/>
        <v>10.531926272844641</v>
      </c>
    </row>
    <row r="29" spans="1:9" ht="12.75" customHeight="1">
      <c r="A29" s="1" t="s">
        <v>74</v>
      </c>
      <c r="B29" s="32">
        <v>44034</v>
      </c>
      <c r="C29" s="32">
        <v>42934</v>
      </c>
      <c r="E29" s="32">
        <v>169102</v>
      </c>
      <c r="F29" s="32">
        <v>144777</v>
      </c>
      <c r="H29" s="75">
        <f t="shared" si="2"/>
        <v>2.404425567756706</v>
      </c>
      <c r="I29" s="75">
        <f t="shared" si="3"/>
        <v>2.3010451869602195</v>
      </c>
    </row>
    <row r="30" spans="1:9" ht="12.75" customHeight="1">
      <c r="A30" s="1" t="s">
        <v>75</v>
      </c>
      <c r="B30" s="32">
        <v>31117</v>
      </c>
      <c r="C30" s="32">
        <v>30134</v>
      </c>
      <c r="E30" s="32">
        <v>109390</v>
      </c>
      <c r="F30" s="32">
        <v>94792</v>
      </c>
      <c r="H30" s="75">
        <f t="shared" si="2"/>
        <v>1.6875893245162477</v>
      </c>
      <c r="I30" s="75">
        <f t="shared" si="3"/>
        <v>1.506597562888671</v>
      </c>
    </row>
    <row r="31" spans="1:9" s="51" customFormat="1" ht="12.75" customHeight="1">
      <c r="A31" s="51" t="s">
        <v>28</v>
      </c>
      <c r="B31" s="79">
        <f>SUM(B19:B30)</f>
        <v>1676689</v>
      </c>
      <c r="C31" s="79">
        <f>SUM(C19:C30)</f>
        <v>1785624</v>
      </c>
      <c r="D31" s="79"/>
      <c r="E31" s="79">
        <f>SUM(E19:E30)</f>
        <v>6047130</v>
      </c>
      <c r="F31" s="79">
        <f>SUM(F19:F30)</f>
        <v>6291793</v>
      </c>
      <c r="H31" s="75">
        <f t="shared" si="2"/>
        <v>100</v>
      </c>
      <c r="I31" s="75">
        <f t="shared" si="3"/>
        <v>100</v>
      </c>
    </row>
    <row r="32" spans="1:9" ht="12.75">
      <c r="A32" s="23"/>
      <c r="B32" s="38"/>
      <c r="C32" s="38"/>
      <c r="D32" s="23"/>
      <c r="E32" s="38"/>
      <c r="F32" s="38"/>
      <c r="G32" s="23"/>
      <c r="H32" s="38"/>
      <c r="I32" s="38"/>
    </row>
    <row r="33" spans="1:6" ht="13.5" customHeight="1">
      <c r="A33" s="47" t="s">
        <v>79</v>
      </c>
      <c r="B33" s="47"/>
      <c r="C33" s="47"/>
      <c r="D33" s="47"/>
      <c r="E33" s="47"/>
      <c r="F33" s="47"/>
    </row>
    <row r="36" spans="2:6" ht="12.75">
      <c r="B36" s="68"/>
      <c r="C36" s="68"/>
      <c r="D36" s="68"/>
      <c r="E36" s="68"/>
      <c r="F36" s="68"/>
    </row>
  </sheetData>
  <sheetProtection/>
  <mergeCells count="6">
    <mergeCell ref="A4:I4"/>
    <mergeCell ref="A18:I18"/>
    <mergeCell ref="A2:A3"/>
    <mergeCell ref="B2:C2"/>
    <mergeCell ref="E2:F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AISI</dc:creator>
  <cp:keywords/>
  <dc:description/>
  <cp:lastModifiedBy>Rosalia Giambrone</cp:lastModifiedBy>
  <cp:lastPrinted>2013-12-10T09:21:52Z</cp:lastPrinted>
  <dcterms:created xsi:type="dcterms:W3CDTF">2000-03-01T10:11:48Z</dcterms:created>
  <dcterms:modified xsi:type="dcterms:W3CDTF">2013-12-10T09:35:57Z</dcterms:modified>
  <cp:category/>
  <cp:version/>
  <cp:contentType/>
  <cp:contentStatus/>
</cp:coreProperties>
</file>