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7128" windowWidth="20376" windowHeight="6912" activeTab="9"/>
  </bookViews>
  <sheets>
    <sheet name="AG" sheetId="1" r:id="rId1"/>
    <sheet name="CL" sheetId="2" r:id="rId2"/>
    <sheet name="CT" sheetId="3" r:id="rId3"/>
    <sheet name="EN" sheetId="4" r:id="rId4"/>
    <sheet name="ME" sheetId="5" r:id="rId5"/>
    <sheet name="PA" sheetId="6" r:id="rId6"/>
    <sheet name="RG" sheetId="7" r:id="rId7"/>
    <sheet name="SR" sheetId="8" r:id="rId8"/>
    <sheet name="TP" sheetId="9" r:id="rId9"/>
    <sheet name="SICILIA" sheetId="10" r:id="rId10"/>
  </sheets>
  <definedNames/>
  <calcPr fullCalcOnLoad="1"/>
</workbook>
</file>

<file path=xl/sharedStrings.xml><?xml version="1.0" encoding="utf-8"?>
<sst xmlns="http://schemas.openxmlformats.org/spreadsheetml/2006/main" count="221" uniqueCount="32">
  <si>
    <t>4 stelle</t>
  </si>
  <si>
    <t>3 stelle</t>
  </si>
  <si>
    <t>2 stelle</t>
  </si>
  <si>
    <t>1 stella</t>
  </si>
  <si>
    <t>Bed &amp; Breakfast</t>
  </si>
  <si>
    <t>Totale Generale</t>
  </si>
  <si>
    <t>Totale alberghiero</t>
  </si>
  <si>
    <t>Totale extralberghiero</t>
  </si>
  <si>
    <t>var.%</t>
  </si>
  <si>
    <t>numero esercizi</t>
  </si>
  <si>
    <t>posti letto</t>
  </si>
  <si>
    <t>Altri esercizi</t>
  </si>
  <si>
    <t>R.T.A.</t>
  </si>
  <si>
    <t xml:space="preserve"> </t>
  </si>
  <si>
    <t>Alloggi in affitto in forma imprenditoriale</t>
  </si>
  <si>
    <t>Camping e Villaggi turistici</t>
  </si>
  <si>
    <t>Agriturismi e Turismo rurale</t>
  </si>
  <si>
    <t>Categoria di esercizio</t>
  </si>
  <si>
    <t xml:space="preserve">CONSISTENZA RICETTIVA </t>
  </si>
  <si>
    <t>Fonte: Dipartimento Turismo, Sport e Spettacolo - Osservatorio Turistico - Elaborazione su dati Istat</t>
  </si>
  <si>
    <t>CONSISTENZA RICETTIVA</t>
  </si>
  <si>
    <t>5 stelle e 5 stelle lusso</t>
  </si>
  <si>
    <t>Provincia di Agrigento -anni 2016-2017</t>
  </si>
  <si>
    <t>Provincia di Caltanissetta - anni 2016-2017</t>
  </si>
  <si>
    <t>Provincia di Catania anni 2016-2017</t>
  </si>
  <si>
    <t>Provincia di Enna - anni 2016-2017</t>
  </si>
  <si>
    <t>Provincia di Messina - anni 2016-2017</t>
  </si>
  <si>
    <t>Provincia di Palermo - anni 2016-2017</t>
  </si>
  <si>
    <t>Provincia di Ragusa - anni 2016-2017</t>
  </si>
  <si>
    <t>Provincia di Siracusa - anni 2016-2017</t>
  </si>
  <si>
    <t>Provincia diTrapani - anni 2016-2017</t>
  </si>
  <si>
    <t>SICILIA - 2016-2017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</si>
</sst>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00"/>
    <numFmt numFmtId="167" formatCode="0.00000"/>
    <numFmt numFmtId="168" formatCode="0.0000"/>
    <numFmt numFmtId="169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3" fontId="0" fillId="0" borderId="0" xfId="0" applyNumberFormat="1" applyFont="1" applyAlignment="1">
      <alignment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2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65" fontId="1" fillId="33" borderId="0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6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8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5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4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76200</xdr:rowOff>
    </xdr:to>
    <xdr:pic>
      <xdr:nvPicPr>
        <xdr:cNvPr id="1" name="Picture 1027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66675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57150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0</xdr:rowOff>
    </xdr:from>
    <xdr:to>
      <xdr:col>6</xdr:col>
      <xdr:colOff>457200</xdr:colOff>
      <xdr:row>2</xdr:row>
      <xdr:rowOff>28575</xdr:rowOff>
    </xdr:to>
    <xdr:pic>
      <xdr:nvPicPr>
        <xdr:cNvPr id="1" name="Picture 3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6" t="s">
        <v>18</v>
      </c>
      <c r="B1" s="14"/>
      <c r="C1" s="14"/>
      <c r="D1" s="14"/>
      <c r="E1" s="14"/>
      <c r="F1" s="14"/>
      <c r="G1" s="14"/>
    </row>
    <row r="2" spans="1:7" ht="12.75">
      <c r="A2" s="16" t="s">
        <v>22</v>
      </c>
      <c r="B2" s="14"/>
      <c r="C2" s="14"/>
      <c r="D2" s="14"/>
      <c r="E2" s="14"/>
      <c r="F2" s="14"/>
      <c r="G2" s="14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>
      <c r="A5" s="1" t="s">
        <v>21</v>
      </c>
      <c r="B5" s="2">
        <v>2</v>
      </c>
      <c r="C5" s="2">
        <v>2</v>
      </c>
      <c r="D5" s="19">
        <f>C5/B5*100-100</f>
        <v>0</v>
      </c>
      <c r="E5" s="2">
        <v>473</v>
      </c>
      <c r="F5" s="2">
        <v>473</v>
      </c>
      <c r="G5" s="19">
        <f aca="true" t="shared" si="0" ref="G5:G20">F5/E5*100-100</f>
        <v>0</v>
      </c>
    </row>
    <row r="6" spans="1:7" ht="12.75">
      <c r="A6" s="1" t="s">
        <v>0</v>
      </c>
      <c r="B6" s="2">
        <v>33</v>
      </c>
      <c r="C6" s="2">
        <v>34</v>
      </c>
      <c r="D6" s="19">
        <f>C6/B6*100-100</f>
        <v>3.030303030303031</v>
      </c>
      <c r="E6" s="2">
        <v>5885</v>
      </c>
      <c r="F6" s="2">
        <v>5961</v>
      </c>
      <c r="G6" s="19">
        <f t="shared" si="0"/>
        <v>1.2914188615123123</v>
      </c>
    </row>
    <row r="7" spans="1:7" ht="12.75">
      <c r="A7" s="1" t="s">
        <v>1</v>
      </c>
      <c r="B7" s="2">
        <v>43</v>
      </c>
      <c r="C7" s="2">
        <v>45</v>
      </c>
      <c r="D7" s="19">
        <f>C7/B7*100-100</f>
        <v>4.651162790697683</v>
      </c>
      <c r="E7" s="2">
        <v>2722</v>
      </c>
      <c r="F7" s="2">
        <v>2734</v>
      </c>
      <c r="G7" s="19">
        <f t="shared" si="0"/>
        <v>0.4408523144746539</v>
      </c>
    </row>
    <row r="8" spans="1:7" ht="12.75">
      <c r="A8" s="1" t="s">
        <v>2</v>
      </c>
      <c r="B8" s="2">
        <v>12</v>
      </c>
      <c r="C8" s="2">
        <v>11</v>
      </c>
      <c r="D8" s="19">
        <f aca="true" t="shared" si="1" ref="D8:D20">C8/B8*100-100</f>
        <v>-8.333333333333343</v>
      </c>
      <c r="E8" s="2">
        <v>307</v>
      </c>
      <c r="F8" s="2">
        <v>281</v>
      </c>
      <c r="G8" s="19">
        <f t="shared" si="0"/>
        <v>-8.469055374592841</v>
      </c>
    </row>
    <row r="9" spans="1:7" ht="12.75">
      <c r="A9" s="1" t="s">
        <v>3</v>
      </c>
      <c r="B9" s="2">
        <v>3</v>
      </c>
      <c r="C9" s="2">
        <v>3</v>
      </c>
      <c r="D9" s="19">
        <f t="shared" si="1"/>
        <v>0</v>
      </c>
      <c r="E9" s="2">
        <v>61</v>
      </c>
      <c r="F9" s="2">
        <v>61</v>
      </c>
      <c r="G9" s="19">
        <f t="shared" si="0"/>
        <v>0</v>
      </c>
    </row>
    <row r="10" spans="1:7" ht="12.75">
      <c r="A10" s="1" t="s">
        <v>12</v>
      </c>
      <c r="B10" s="2">
        <v>19</v>
      </c>
      <c r="C10" s="2">
        <v>19</v>
      </c>
      <c r="D10" s="19">
        <f t="shared" si="1"/>
        <v>0</v>
      </c>
      <c r="E10" s="2">
        <v>1344</v>
      </c>
      <c r="F10" s="2">
        <v>1344</v>
      </c>
      <c r="G10" s="19">
        <f t="shared" si="0"/>
        <v>0</v>
      </c>
    </row>
    <row r="11" spans="1:7" ht="12.75">
      <c r="A11" s="3" t="s">
        <v>6</v>
      </c>
      <c r="B11" s="4">
        <f>SUM(B5:B10)</f>
        <v>112</v>
      </c>
      <c r="C11" s="4">
        <f>SUM(C5:C10)</f>
        <v>114</v>
      </c>
      <c r="D11" s="20">
        <f t="shared" si="1"/>
        <v>1.7857142857142776</v>
      </c>
      <c r="E11" s="4">
        <f>SUM(E5:E10)</f>
        <v>10792</v>
      </c>
      <c r="F11" s="4">
        <f>SUM(F5:F10)</f>
        <v>10854</v>
      </c>
      <c r="G11" s="20">
        <f t="shared" si="0"/>
        <v>0.5744996293550741</v>
      </c>
    </row>
    <row r="12" spans="1:7" ht="12.75">
      <c r="A12" s="13"/>
      <c r="B12" s="13"/>
      <c r="C12" s="13"/>
      <c r="D12" s="20"/>
      <c r="E12" s="13"/>
      <c r="F12" s="2"/>
      <c r="G12" s="19"/>
    </row>
    <row r="13" spans="1:9" ht="12.75">
      <c r="A13" s="1" t="s">
        <v>15</v>
      </c>
      <c r="B13" s="2">
        <v>7</v>
      </c>
      <c r="C13" s="2">
        <v>7</v>
      </c>
      <c r="D13" s="19">
        <f t="shared" si="1"/>
        <v>0</v>
      </c>
      <c r="E13" s="2">
        <v>2628</v>
      </c>
      <c r="F13" s="2">
        <v>2447</v>
      </c>
      <c r="G13" s="19">
        <f t="shared" si="0"/>
        <v>-6.887366818873659</v>
      </c>
      <c r="I13" s="18"/>
    </row>
    <row r="14" spans="1:7" ht="12.75">
      <c r="A14" s="1" t="s">
        <v>14</v>
      </c>
      <c r="B14" s="2">
        <v>132</v>
      </c>
      <c r="C14" s="2">
        <v>146</v>
      </c>
      <c r="D14" s="19">
        <f t="shared" si="1"/>
        <v>10.606060606060595</v>
      </c>
      <c r="E14" s="2">
        <v>1668</v>
      </c>
      <c r="F14" s="2">
        <v>1877</v>
      </c>
      <c r="G14" s="19">
        <f t="shared" si="0"/>
        <v>12.529976019184659</v>
      </c>
    </row>
    <row r="15" spans="1:7" ht="12.75">
      <c r="A15" s="1" t="s">
        <v>16</v>
      </c>
      <c r="B15" s="2">
        <v>7</v>
      </c>
      <c r="C15" s="2">
        <v>8</v>
      </c>
      <c r="D15" s="19">
        <f t="shared" si="1"/>
        <v>14.285714285714278</v>
      </c>
      <c r="E15" s="2">
        <v>170</v>
      </c>
      <c r="F15" s="2">
        <v>182</v>
      </c>
      <c r="G15" s="19">
        <f t="shared" si="0"/>
        <v>7.058823529411768</v>
      </c>
    </row>
    <row r="16" spans="1:7" ht="12.75">
      <c r="A16" s="1" t="s">
        <v>4</v>
      </c>
      <c r="B16" s="2">
        <v>333</v>
      </c>
      <c r="C16" s="2">
        <v>388</v>
      </c>
      <c r="D16" s="19">
        <f t="shared" si="1"/>
        <v>16.516516516516504</v>
      </c>
      <c r="E16" s="2">
        <v>2142</v>
      </c>
      <c r="F16" s="2">
        <v>2511</v>
      </c>
      <c r="G16" s="19">
        <f t="shared" si="0"/>
        <v>17.226890756302524</v>
      </c>
    </row>
    <row r="17" spans="1:7" ht="12.75">
      <c r="A17" s="1" t="s">
        <v>11</v>
      </c>
      <c r="B17" s="2">
        <v>16</v>
      </c>
      <c r="C17" s="2">
        <v>18</v>
      </c>
      <c r="D17" s="19">
        <f t="shared" si="1"/>
        <v>12.5</v>
      </c>
      <c r="E17" s="2">
        <v>371</v>
      </c>
      <c r="F17" s="2">
        <v>403</v>
      </c>
      <c r="G17" s="19">
        <f t="shared" si="0"/>
        <v>8.625336927223714</v>
      </c>
    </row>
    <row r="18" spans="1:11" ht="12.75">
      <c r="A18" s="3" t="s">
        <v>7</v>
      </c>
      <c r="B18" s="4">
        <f>SUM(B13:B17)</f>
        <v>495</v>
      </c>
      <c r="C18" s="4">
        <f>SUM(C13:C17)</f>
        <v>567</v>
      </c>
      <c r="D18" s="20">
        <f t="shared" si="1"/>
        <v>14.545454545454547</v>
      </c>
      <c r="E18" s="4">
        <f>SUM(E13:E17)</f>
        <v>6979</v>
      </c>
      <c r="F18" s="4">
        <f>SUM(F13:F17)</f>
        <v>7420</v>
      </c>
      <c r="G18" s="20">
        <f t="shared" si="0"/>
        <v>6.318956870611842</v>
      </c>
      <c r="I18" s="22"/>
      <c r="K18" s="18"/>
    </row>
    <row r="19" spans="1:7" ht="12.75">
      <c r="A19" s="3"/>
      <c r="B19" s="4"/>
      <c r="C19" s="4"/>
      <c r="D19" s="20"/>
      <c r="E19" s="4"/>
      <c r="F19" s="4"/>
      <c r="G19" s="19"/>
    </row>
    <row r="20" spans="1:7" ht="12.75">
      <c r="A20" s="5" t="s">
        <v>5</v>
      </c>
      <c r="B20" s="6">
        <f>B11+B18</f>
        <v>607</v>
      </c>
      <c r="C20" s="6">
        <f>C11+C18</f>
        <v>681</v>
      </c>
      <c r="D20" s="21">
        <f t="shared" si="1"/>
        <v>12.191103789126842</v>
      </c>
      <c r="E20" s="6">
        <f>E11+E18</f>
        <v>17771</v>
      </c>
      <c r="F20" s="6">
        <f>F11+F18</f>
        <v>18274</v>
      </c>
      <c r="G20" s="21">
        <f t="shared" si="0"/>
        <v>2.830454110629674</v>
      </c>
    </row>
    <row r="21" ht="12.75">
      <c r="A21" s="15" t="s">
        <v>19</v>
      </c>
    </row>
    <row r="22" ht="12.75">
      <c r="A22" s="32"/>
    </row>
    <row r="23" ht="12.75">
      <c r="A23" s="15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E11:F11 B11:C11" formulaRange="1"/>
    <ignoredError sqref="D18:D21 D11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6" t="s">
        <v>18</v>
      </c>
      <c r="B1" s="17"/>
      <c r="C1" s="17"/>
      <c r="D1" s="17"/>
      <c r="E1" s="17"/>
      <c r="F1" s="17"/>
      <c r="G1" s="17"/>
    </row>
    <row r="2" spans="1:7" ht="12.75">
      <c r="A2" s="16" t="s">
        <v>31</v>
      </c>
      <c r="B2" s="17"/>
      <c r="C2" s="17"/>
      <c r="D2" s="17"/>
      <c r="E2" s="17"/>
      <c r="F2" s="17"/>
      <c r="G2" s="17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>
      <c r="A5" s="1" t="s">
        <v>21</v>
      </c>
      <c r="B5" s="2">
        <v>31</v>
      </c>
      <c r="C5" s="2">
        <f>'AG'!C5+'CL'!C5+'CT'!C5+'EN'!C5+ME!C5+PA!C5+RG!C5+SR!C5+TP!C5</f>
        <v>39</v>
      </c>
      <c r="D5" s="19">
        <f aca="true" t="shared" si="0" ref="D5:D11">C5/B5*100-100</f>
        <v>25.80645161290323</v>
      </c>
      <c r="E5" s="2">
        <v>6950</v>
      </c>
      <c r="F5" s="2">
        <f>'AG'!F5+'CL'!F5+'CT'!F5+'EN'!F5+ME!F5+PA!F5+RG!F5+SR!F5+TP!F5</f>
        <v>8032</v>
      </c>
      <c r="G5" s="19">
        <f aca="true" t="shared" si="1" ref="G5:G11">F5/E5*100-100</f>
        <v>15.568345323741</v>
      </c>
    </row>
    <row r="6" spans="1:7" ht="12.75">
      <c r="A6" s="1" t="s">
        <v>0</v>
      </c>
      <c r="B6" s="2">
        <v>380</v>
      </c>
      <c r="C6" s="2">
        <f>'AG'!C6+'CL'!C6+'CT'!C6+'EN'!C6+ME!C6+PA!C6+RG!C6+SR!C6+TP!C6</f>
        <v>385</v>
      </c>
      <c r="D6" s="19">
        <f t="shared" si="0"/>
        <v>1.3157894736842053</v>
      </c>
      <c r="E6" s="2">
        <v>57532</v>
      </c>
      <c r="F6" s="2">
        <f>'AG'!F6+'CL'!F6+'CT'!F6+'EN'!F6+ME!F6+PA!F6+RG!F6+SR!F6+TP!F6</f>
        <v>60778</v>
      </c>
      <c r="G6" s="19">
        <f t="shared" si="1"/>
        <v>5.6420774525481505</v>
      </c>
    </row>
    <row r="7" spans="1:7" ht="12.75">
      <c r="A7" s="1" t="s">
        <v>1</v>
      </c>
      <c r="B7" s="2">
        <v>499</v>
      </c>
      <c r="C7" s="2">
        <f>'AG'!C7+'CL'!C7+'CT'!C7+'EN'!C7+ME!C7+PA!C7+RG!C7+SR!C7+TP!C7</f>
        <v>505</v>
      </c>
      <c r="D7" s="19">
        <f t="shared" si="0"/>
        <v>1.2024048096192388</v>
      </c>
      <c r="E7" s="2">
        <v>38324</v>
      </c>
      <c r="F7" s="2">
        <f>'AG'!F7+'CL'!F7+'CT'!F7+'EN'!F7+ME!F7+PA!F7+RG!F7+SR!F7+TP!F7</f>
        <v>36199</v>
      </c>
      <c r="G7" s="19">
        <f t="shared" si="1"/>
        <v>-5.544828306022325</v>
      </c>
    </row>
    <row r="8" spans="1:7" ht="12.75">
      <c r="A8" s="1" t="s">
        <v>2</v>
      </c>
      <c r="B8" s="2">
        <v>135</v>
      </c>
      <c r="C8" s="2">
        <f>'AG'!C8+'CL'!C8+'CT'!C8+'EN'!C8+ME!C8+PA!C8+RG!C8+SR!C8+TP!C8</f>
        <v>139</v>
      </c>
      <c r="D8" s="19">
        <f t="shared" si="0"/>
        <v>2.962962962962962</v>
      </c>
      <c r="E8" s="2">
        <v>4536</v>
      </c>
      <c r="F8" s="2">
        <f>'AG'!F8+'CL'!F8+'CT'!F8+'EN'!F8+ME!F8+PA!F8+RG!F8+SR!F8+TP!F8</f>
        <v>4617</v>
      </c>
      <c r="G8" s="19">
        <f t="shared" si="1"/>
        <v>1.7857142857142776</v>
      </c>
    </row>
    <row r="9" spans="1:7" ht="12.75">
      <c r="A9" s="1" t="s">
        <v>3</v>
      </c>
      <c r="B9" s="2">
        <v>85</v>
      </c>
      <c r="C9" s="2">
        <f>'AG'!C9+'CL'!C9+'CT'!C9+'EN'!C9+ME!C9+PA!C9+RG!C9+SR!C9+TP!C9</f>
        <v>80</v>
      </c>
      <c r="D9" s="19">
        <f t="shared" si="0"/>
        <v>-5.882352941176478</v>
      </c>
      <c r="E9" s="2">
        <v>1879</v>
      </c>
      <c r="F9" s="2">
        <f>'AG'!F9+'CL'!F9+'CT'!F9+'EN'!F9+ME!F9+PA!F9+RG!F9+SR!F9+TP!F9</f>
        <v>1720</v>
      </c>
      <c r="G9" s="2">
        <f>F9/E9*100-100</f>
        <v>-8.4619478445982</v>
      </c>
    </row>
    <row r="10" spans="1:7" ht="12.75">
      <c r="A10" s="1" t="s">
        <v>12</v>
      </c>
      <c r="B10" s="2">
        <v>145</v>
      </c>
      <c r="C10" s="2">
        <f>'AG'!C10+'CL'!C10+'CT'!C10+'EN'!C10+ME!C10+PA!C10+RG!C10+SR!C10+TP!C10</f>
        <v>154</v>
      </c>
      <c r="D10" s="19">
        <f t="shared" si="0"/>
        <v>6.206896551724128</v>
      </c>
      <c r="E10" s="2">
        <v>11811</v>
      </c>
      <c r="F10" s="2">
        <f>'AG'!F10+'CL'!F10+'CT'!F10+'EN'!F10+ME!F10+PA!F10+RG!F10+SR!F10+TP!F10</f>
        <v>12169</v>
      </c>
      <c r="G10" s="19">
        <f t="shared" si="1"/>
        <v>3.031072728812134</v>
      </c>
    </row>
    <row r="11" spans="1:7" ht="12.75">
      <c r="A11" s="3" t="s">
        <v>6</v>
      </c>
      <c r="B11" s="4">
        <f>SUM(B5:B10)</f>
        <v>1275</v>
      </c>
      <c r="C11" s="4">
        <f>SUM(C5:C10)</f>
        <v>1302</v>
      </c>
      <c r="D11" s="20">
        <f t="shared" si="0"/>
        <v>2.117647058823536</v>
      </c>
      <c r="E11" s="4">
        <f>SUM(E5:E10)</f>
        <v>121032</v>
      </c>
      <c r="F11" s="4">
        <f>SUM(F5:F10)</f>
        <v>123515</v>
      </c>
      <c r="G11" s="20">
        <f t="shared" si="1"/>
        <v>2.0515235640161222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" t="s">
        <v>15</v>
      </c>
      <c r="B13" s="2">
        <v>83</v>
      </c>
      <c r="C13" s="2">
        <f>'AG'!C13+'CL'!C13+'CT'!C13+'EN'!C13+ME!C13+PA!C13+RG!C13+SR!C13+TP!C13</f>
        <v>86</v>
      </c>
      <c r="D13" s="19">
        <f aca="true" t="shared" si="2" ref="D13:D18">C13/B13*100-100</f>
        <v>3.6144578313252964</v>
      </c>
      <c r="E13" s="2">
        <v>26674</v>
      </c>
      <c r="F13" s="2">
        <f>TP!F13+SR!F13+RG!F13+PA!F13+ME!F13+'EN'!F13+'CT'!F13+'CL'!F13+'AG'!F13</f>
        <v>26980</v>
      </c>
      <c r="G13" s="19">
        <f aca="true" t="shared" si="3" ref="G13:G18">F13/E13*100-100</f>
        <v>1.1471845242558345</v>
      </c>
    </row>
    <row r="14" spans="1:7" ht="12.75">
      <c r="A14" s="1" t="s">
        <v>14</v>
      </c>
      <c r="B14" s="2">
        <v>1335</v>
      </c>
      <c r="C14" s="2">
        <f>'AG'!C14+'CL'!C14+'CT'!C14+'EN'!C14+ME!C14+PA!C14+RG!C14+SR!C14+TP!C14</f>
        <v>1544</v>
      </c>
      <c r="D14" s="19">
        <f t="shared" si="2"/>
        <v>15.655430711610478</v>
      </c>
      <c r="E14" s="2">
        <f>'AG'!E14+'CL'!E14+'CT'!E14+'EN'!E14+ME!E14+PA!E14+RG!E14+SR!E14+TP!E14</f>
        <v>18358</v>
      </c>
      <c r="F14" s="2">
        <f>TP!F14+SR!F14+RG!F14+PA!F14+ME!F14+'EN'!F14+'CT'!F14+'CL'!F14+'AG'!F14</f>
        <v>20280</v>
      </c>
      <c r="G14" s="19">
        <f t="shared" si="3"/>
        <v>10.469550059919385</v>
      </c>
    </row>
    <row r="15" spans="1:7" ht="12.75">
      <c r="A15" s="1" t="s">
        <v>16</v>
      </c>
      <c r="B15" s="2">
        <v>288</v>
      </c>
      <c r="C15" s="2">
        <f>'AG'!C15+'CL'!C15+'CT'!C15+'EN'!C15+ME!C15+PA!C15+RG!C15+SR!C15+TP!C15</f>
        <v>307</v>
      </c>
      <c r="D15" s="19">
        <f t="shared" si="2"/>
        <v>6.5972222222222285</v>
      </c>
      <c r="E15" s="2">
        <v>6118</v>
      </c>
      <c r="F15" s="2">
        <f>TP!F15+SR!F15+RG!F15+PA!F15+ME!F15+'EN'!F15+'CT'!F15+'CL'!F15+'AG'!F15</f>
        <v>6444</v>
      </c>
      <c r="G15" s="19">
        <f t="shared" si="3"/>
        <v>5.328538738149717</v>
      </c>
    </row>
    <row r="16" spans="1:7" ht="12.75">
      <c r="A16" s="1" t="s">
        <v>4</v>
      </c>
      <c r="B16" s="2">
        <v>2924</v>
      </c>
      <c r="C16" s="2">
        <f>'AG'!C16+'CL'!C16+'CT'!C16+'EN'!C16+ME!C16+PA!C16+RG!C16+SR!C16+TP!C16</f>
        <v>3276</v>
      </c>
      <c r="D16" s="19">
        <f t="shared" si="2"/>
        <v>12.03830369357047</v>
      </c>
      <c r="E16" s="2">
        <v>17966</v>
      </c>
      <c r="F16" s="2">
        <f>TP!F16+SR!F16+RG!F16+PA!F16+ME!F16+'EN'!F16+'CT'!F16+'CL'!F16+'AG'!F16</f>
        <v>19923</v>
      </c>
      <c r="G16" s="19">
        <f t="shared" si="3"/>
        <v>10.892797506400981</v>
      </c>
    </row>
    <row r="17" spans="1:7" ht="12.75">
      <c r="A17" s="1" t="s">
        <v>11</v>
      </c>
      <c r="B17" s="2">
        <f>B18-(B13+B14+B15+B16)</f>
        <v>230</v>
      </c>
      <c r="C17" s="2">
        <f>'AG'!C17+'CL'!C17+'CT'!C17+'EN'!C17+ME!C17+PA!C17+RG!C17+SR!C17+TP!C17</f>
        <v>235</v>
      </c>
      <c r="D17" s="19">
        <f t="shared" si="2"/>
        <v>2.173913043478265</v>
      </c>
      <c r="E17" s="2">
        <f>'AG'!E17+'CL'!E17+'CT'!E17+'EN'!E17+ME!E17+PA!E17+RG!E17+SR!E17+TP!E17</f>
        <v>6030</v>
      </c>
      <c r="F17" s="2">
        <f>TP!F17+SR!F17+RG!F17+PA!F17+ME!F17+'EN'!F17+'CT'!F17+'CL'!F17+'AG'!F17</f>
        <v>6118</v>
      </c>
      <c r="G17" s="19">
        <f t="shared" si="3"/>
        <v>1.459369817578775</v>
      </c>
    </row>
    <row r="18" spans="1:13" ht="12.75">
      <c r="A18" s="3" t="s">
        <v>7</v>
      </c>
      <c r="B18" s="4">
        <f>'AG'!B18+'CL'!B18+'CT'!B18+'EN'!B18+ME!B18+PA!B18+RG!B18+SR!B18+TP!B18</f>
        <v>4860</v>
      </c>
      <c r="C18" s="4">
        <f>'AG'!C18+'CL'!C18+'CT'!C18+'EN'!C18+ME!C18+PA!C18+RG!C18+SR!C18+TP!C18</f>
        <v>5448</v>
      </c>
      <c r="D18" s="20">
        <f t="shared" si="2"/>
        <v>12.098765432098759</v>
      </c>
      <c r="E18" s="4">
        <f>'AG'!E18+'CL'!E18+'CT'!E18+'EN'!E18+ME!E18+PA!E18+RG!E18+SR!E18+TP!E18</f>
        <v>75146</v>
      </c>
      <c r="F18" s="4">
        <f>'AG'!F18+'CL'!F18+'CT'!F18+'EN'!F18+ME!F18+PA!F18+RG!F18+SR!F18+TP!F18</f>
        <v>79745</v>
      </c>
      <c r="G18" s="20">
        <f t="shared" si="3"/>
        <v>6.120086232134781</v>
      </c>
      <c r="I18" s="22"/>
      <c r="J18" s="22"/>
      <c r="K18" s="22"/>
      <c r="L18" s="22"/>
      <c r="M18" s="22"/>
    </row>
    <row r="19" spans="1:7" ht="12.75">
      <c r="A19" s="27"/>
      <c r="B19" s="28"/>
      <c r="C19" s="28"/>
      <c r="D19" s="24"/>
      <c r="E19" s="28"/>
      <c r="F19" s="28"/>
      <c r="G19" s="24"/>
    </row>
    <row r="20" spans="1:10" ht="12.75">
      <c r="A20" s="5" t="s">
        <v>5</v>
      </c>
      <c r="B20" s="6">
        <f>B18+B11</f>
        <v>6135</v>
      </c>
      <c r="C20" s="6">
        <f>C18+C11</f>
        <v>6750</v>
      </c>
      <c r="D20" s="21">
        <f>C20/B20*100-100</f>
        <v>10.024449877750612</v>
      </c>
      <c r="E20" s="6">
        <f>E11+E18</f>
        <v>196178</v>
      </c>
      <c r="F20" s="6">
        <f>F11+F18</f>
        <v>203260</v>
      </c>
      <c r="G20" s="21">
        <f>F20/E20*100-100</f>
        <v>3.6099868486782327</v>
      </c>
      <c r="I20" s="22"/>
      <c r="J20" s="22"/>
    </row>
    <row r="21" ht="12.75">
      <c r="A21" s="15" t="s">
        <v>19</v>
      </c>
    </row>
    <row r="22" ht="12.75">
      <c r="A22" s="32"/>
    </row>
    <row r="23" ht="12.75">
      <c r="A23" s="15"/>
    </row>
    <row r="25" ht="12.75">
      <c r="S25" t="s">
        <v>13</v>
      </c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 D11" formula="1"/>
    <ignoredError sqref="E11:F11 B1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6" t="s">
        <v>18</v>
      </c>
      <c r="B1" s="17"/>
      <c r="C1" s="17"/>
      <c r="D1" s="14"/>
      <c r="E1" s="14"/>
      <c r="F1" s="14"/>
      <c r="G1" s="14"/>
    </row>
    <row r="2" spans="1:7" ht="12.75">
      <c r="A2" s="16" t="s">
        <v>23</v>
      </c>
      <c r="B2" s="17"/>
      <c r="C2" s="17"/>
      <c r="D2" s="14"/>
      <c r="E2" s="14"/>
      <c r="F2" s="14"/>
      <c r="G2" s="14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>
      <c r="A5" s="1" t="s">
        <v>21</v>
      </c>
      <c r="B5" s="2">
        <v>0</v>
      </c>
      <c r="C5" s="2">
        <v>0</v>
      </c>
      <c r="D5" s="19">
        <v>0</v>
      </c>
      <c r="E5" s="2">
        <v>0</v>
      </c>
      <c r="F5" s="2">
        <v>0</v>
      </c>
      <c r="G5" s="19">
        <v>0</v>
      </c>
    </row>
    <row r="6" spans="1:7" ht="12.75">
      <c r="A6" s="1" t="s">
        <v>0</v>
      </c>
      <c r="B6" s="2">
        <v>5</v>
      </c>
      <c r="C6" s="2">
        <v>5</v>
      </c>
      <c r="D6" s="19">
        <f aca="true" t="shared" si="0" ref="D6:D11">C6/B6*100-100</f>
        <v>0</v>
      </c>
      <c r="E6" s="2">
        <v>1322</v>
      </c>
      <c r="F6" s="2">
        <v>1318</v>
      </c>
      <c r="G6" s="19">
        <f>F6/E6*100-100</f>
        <v>-0.3025718608169541</v>
      </c>
    </row>
    <row r="7" spans="1:7" ht="12.75">
      <c r="A7" s="1" t="s">
        <v>1</v>
      </c>
      <c r="B7" s="2">
        <v>9</v>
      </c>
      <c r="C7" s="2">
        <v>10</v>
      </c>
      <c r="D7" s="19">
        <f>C7/B7*100-100</f>
        <v>11.111111111111114</v>
      </c>
      <c r="E7" s="2">
        <v>564</v>
      </c>
      <c r="F7" s="2">
        <v>558</v>
      </c>
      <c r="G7" s="19">
        <f>F7/E7*100-100</f>
        <v>-1.0638297872340416</v>
      </c>
    </row>
    <row r="8" spans="1:7" ht="12.75">
      <c r="A8" s="1" t="s">
        <v>2</v>
      </c>
      <c r="B8" s="2">
        <v>0</v>
      </c>
      <c r="C8" s="2">
        <v>0</v>
      </c>
      <c r="D8" s="19">
        <v>0</v>
      </c>
      <c r="E8" s="2">
        <v>0</v>
      </c>
      <c r="F8" s="2">
        <v>0</v>
      </c>
      <c r="G8" s="19">
        <v>0</v>
      </c>
    </row>
    <row r="9" spans="1:7" ht="12.75">
      <c r="A9" s="1" t="s">
        <v>3</v>
      </c>
      <c r="B9" s="2">
        <v>3</v>
      </c>
      <c r="C9" s="2">
        <v>3</v>
      </c>
      <c r="D9" s="19">
        <f t="shared" si="0"/>
        <v>0</v>
      </c>
      <c r="E9" s="2">
        <v>64</v>
      </c>
      <c r="F9" s="2">
        <v>64</v>
      </c>
      <c r="G9" s="19">
        <v>0</v>
      </c>
    </row>
    <row r="10" spans="1:7" ht="12.75">
      <c r="A10" s="1" t="s">
        <v>12</v>
      </c>
      <c r="B10" s="2">
        <v>1</v>
      </c>
      <c r="C10" s="2">
        <v>1</v>
      </c>
      <c r="D10" s="19">
        <f t="shared" si="0"/>
        <v>0</v>
      </c>
      <c r="E10" s="2">
        <v>253</v>
      </c>
      <c r="F10" s="2">
        <v>253</v>
      </c>
      <c r="G10" s="19">
        <f>F10/E10*100-100</f>
        <v>0</v>
      </c>
    </row>
    <row r="11" spans="1:7" ht="12.75">
      <c r="A11" s="3" t="s">
        <v>6</v>
      </c>
      <c r="B11" s="4">
        <f>SUM(B5:B10)</f>
        <v>18</v>
      </c>
      <c r="C11" s="4">
        <f>SUM(C5:C10)</f>
        <v>19</v>
      </c>
      <c r="D11" s="20">
        <f t="shared" si="0"/>
        <v>5.555555555555557</v>
      </c>
      <c r="E11" s="4">
        <f>SUM(E5:E10)</f>
        <v>2203</v>
      </c>
      <c r="F11" s="4">
        <f>SUM(F6:F10)</f>
        <v>2193</v>
      </c>
      <c r="G11" s="20">
        <f>F11/E11*100-100</f>
        <v>-0.4539264639128504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10" ht="12.75">
      <c r="A13" s="1" t="s">
        <v>15</v>
      </c>
      <c r="B13" s="2">
        <v>1</v>
      </c>
      <c r="C13" s="2">
        <v>0</v>
      </c>
      <c r="D13" s="19">
        <f>C13/B13*100-100</f>
        <v>-100</v>
      </c>
      <c r="E13" s="2">
        <v>600</v>
      </c>
      <c r="F13" s="2">
        <v>0</v>
      </c>
      <c r="G13" s="19">
        <f>F13/E13*100-100</f>
        <v>-100</v>
      </c>
      <c r="I13" s="18"/>
      <c r="J13" s="22"/>
    </row>
    <row r="14" spans="1:7" ht="12.75">
      <c r="A14" s="1" t="s">
        <v>14</v>
      </c>
      <c r="B14" s="2">
        <v>15</v>
      </c>
      <c r="C14" s="2">
        <v>13</v>
      </c>
      <c r="D14" s="19">
        <f aca="true" t="shared" si="1" ref="D14:D20">C14/B14*100-100</f>
        <v>-13.333333333333329</v>
      </c>
      <c r="E14" s="2">
        <v>134</v>
      </c>
      <c r="F14" s="2">
        <v>135</v>
      </c>
      <c r="G14" s="19">
        <f aca="true" t="shared" si="2" ref="G14:G20">F14/E14*100-100</f>
        <v>0.7462686567164099</v>
      </c>
    </row>
    <row r="15" spans="1:10" ht="12.75">
      <c r="A15" s="1" t="s">
        <v>16</v>
      </c>
      <c r="B15" s="2">
        <v>24</v>
      </c>
      <c r="C15" s="2">
        <v>23</v>
      </c>
      <c r="D15" s="19">
        <f t="shared" si="1"/>
        <v>-4.166666666666657</v>
      </c>
      <c r="E15" s="2">
        <v>421</v>
      </c>
      <c r="F15" s="2">
        <v>403</v>
      </c>
      <c r="G15" s="19">
        <f t="shared" si="2"/>
        <v>-4.275534441805235</v>
      </c>
      <c r="I15" s="18"/>
      <c r="J15" s="22"/>
    </row>
    <row r="16" spans="1:10" ht="12.75">
      <c r="A16" s="1" t="s">
        <v>4</v>
      </c>
      <c r="B16" s="2">
        <v>54</v>
      </c>
      <c r="C16" s="2">
        <v>58</v>
      </c>
      <c r="D16" s="19">
        <f t="shared" si="1"/>
        <v>7.407407407407419</v>
      </c>
      <c r="E16" s="2">
        <v>394</v>
      </c>
      <c r="F16" s="2">
        <v>399</v>
      </c>
      <c r="G16" s="19">
        <f t="shared" si="2"/>
        <v>1.269035532994934</v>
      </c>
      <c r="I16" s="18"/>
      <c r="J16" s="18"/>
    </row>
    <row r="17" spans="1:7" ht="12.75">
      <c r="A17" s="1" t="s">
        <v>11</v>
      </c>
      <c r="B17" s="2">
        <v>3</v>
      </c>
      <c r="C17" s="2">
        <v>3</v>
      </c>
      <c r="D17" s="19">
        <f t="shared" si="1"/>
        <v>0</v>
      </c>
      <c r="E17" s="2">
        <v>532</v>
      </c>
      <c r="F17" s="2">
        <v>532</v>
      </c>
      <c r="G17" s="19">
        <f t="shared" si="2"/>
        <v>0</v>
      </c>
    </row>
    <row r="18" spans="1:8" ht="12.75">
      <c r="A18" s="3" t="s">
        <v>7</v>
      </c>
      <c r="B18" s="4">
        <f>SUM(B13:B17)</f>
        <v>97</v>
      </c>
      <c r="C18" s="4">
        <f>SUM(C13:C17)</f>
        <v>97</v>
      </c>
      <c r="D18" s="20">
        <f t="shared" si="1"/>
        <v>0</v>
      </c>
      <c r="E18" s="4">
        <f>SUM(E13:E17)</f>
        <v>2081</v>
      </c>
      <c r="F18" s="4">
        <f>SUM(F13:F17)</f>
        <v>1469</v>
      </c>
      <c r="G18" s="20">
        <f t="shared" si="2"/>
        <v>-29.408938010571845</v>
      </c>
      <c r="H18" s="18"/>
    </row>
    <row r="19" spans="1:10" ht="12.75">
      <c r="A19" s="3"/>
      <c r="B19" s="2"/>
      <c r="C19" s="2"/>
      <c r="D19" s="19"/>
      <c r="E19" s="2"/>
      <c r="F19" s="2"/>
      <c r="G19" s="19"/>
      <c r="I19" s="22"/>
      <c r="J19" s="22"/>
    </row>
    <row r="20" spans="1:7" ht="12.75">
      <c r="A20" s="5" t="s">
        <v>5</v>
      </c>
      <c r="B20" s="6">
        <f>B18+B11</f>
        <v>115</v>
      </c>
      <c r="C20" s="6">
        <f>C18+C11</f>
        <v>116</v>
      </c>
      <c r="D20" s="21">
        <f t="shared" si="1"/>
        <v>0.8695652173912976</v>
      </c>
      <c r="E20" s="6">
        <f>E18+E11</f>
        <v>4284</v>
      </c>
      <c r="F20" s="6">
        <f>F18+F11</f>
        <v>3662</v>
      </c>
      <c r="G20" s="21">
        <f t="shared" si="2"/>
        <v>-14.519140989729223</v>
      </c>
    </row>
    <row r="21" ht="12.75">
      <c r="A21" s="15" t="s">
        <v>19</v>
      </c>
    </row>
    <row r="22" ht="12.75">
      <c r="A22" s="32"/>
    </row>
    <row r="23" ht="12.75">
      <c r="A23" s="15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6 D9:D10" evalError="1"/>
    <ignoredError sqref="D11" evalError="1" formula="1"/>
    <ignoredError sqref="D18 D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6" t="s">
        <v>18</v>
      </c>
      <c r="B1" s="14"/>
      <c r="C1" s="14"/>
      <c r="D1" s="14"/>
      <c r="E1" s="14"/>
      <c r="F1" s="14"/>
      <c r="G1" s="14"/>
    </row>
    <row r="2" spans="1:7" ht="12.75">
      <c r="A2" s="16" t="s">
        <v>24</v>
      </c>
      <c r="B2" s="14"/>
      <c r="C2" s="14"/>
      <c r="D2" s="14"/>
      <c r="E2" s="14"/>
      <c r="F2" s="14"/>
      <c r="G2" s="14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>
      <c r="A5" s="1" t="s">
        <v>21</v>
      </c>
      <c r="B5" s="2">
        <v>1</v>
      </c>
      <c r="C5" s="2">
        <v>2</v>
      </c>
      <c r="D5" s="19">
        <f>C5/B5*100-100</f>
        <v>100</v>
      </c>
      <c r="E5" s="2">
        <v>208</v>
      </c>
      <c r="F5" s="2">
        <v>292</v>
      </c>
      <c r="G5" s="19">
        <f>F5/E5*100-100</f>
        <v>40.38461538461539</v>
      </c>
    </row>
    <row r="6" spans="1:7" ht="12.75">
      <c r="A6" s="1" t="s">
        <v>0</v>
      </c>
      <c r="B6" s="2">
        <v>40</v>
      </c>
      <c r="C6" s="2">
        <v>39</v>
      </c>
      <c r="D6" s="19">
        <f aca="true" t="shared" si="0" ref="D6:D11">C6/B6*100-100</f>
        <v>-2.5</v>
      </c>
      <c r="E6" s="2">
        <v>6761</v>
      </c>
      <c r="F6" s="2">
        <v>7012</v>
      </c>
      <c r="G6" s="19">
        <f aca="true" t="shared" si="1" ref="G6:G11">F6/E6*100-100</f>
        <v>3.7124685697382205</v>
      </c>
    </row>
    <row r="7" spans="1:7" ht="12.75">
      <c r="A7" s="1" t="s">
        <v>1</v>
      </c>
      <c r="B7" s="2">
        <v>71</v>
      </c>
      <c r="C7" s="2">
        <v>74</v>
      </c>
      <c r="D7" s="19">
        <f t="shared" si="0"/>
        <v>4.225352112676049</v>
      </c>
      <c r="E7" s="2">
        <v>4122</v>
      </c>
      <c r="F7" s="2">
        <v>4449</v>
      </c>
      <c r="G7" s="19">
        <f t="shared" si="1"/>
        <v>7.9330422125182025</v>
      </c>
    </row>
    <row r="8" spans="1:7" ht="12.75">
      <c r="A8" s="1" t="s">
        <v>2</v>
      </c>
      <c r="B8" s="2">
        <v>9</v>
      </c>
      <c r="C8" s="2">
        <v>9</v>
      </c>
      <c r="D8" s="19">
        <f t="shared" si="0"/>
        <v>0</v>
      </c>
      <c r="E8" s="2">
        <v>263</v>
      </c>
      <c r="F8" s="2">
        <v>263</v>
      </c>
      <c r="G8" s="19">
        <f t="shared" si="1"/>
        <v>0</v>
      </c>
    </row>
    <row r="9" spans="1:7" ht="12.75">
      <c r="A9" s="1" t="s">
        <v>3</v>
      </c>
      <c r="B9" s="2">
        <v>9</v>
      </c>
      <c r="C9" s="2">
        <v>9</v>
      </c>
      <c r="D9" s="19">
        <f t="shared" si="0"/>
        <v>0</v>
      </c>
      <c r="E9" s="2">
        <v>159</v>
      </c>
      <c r="F9" s="2">
        <v>164</v>
      </c>
      <c r="G9" s="19">
        <f t="shared" si="1"/>
        <v>3.1446540880503164</v>
      </c>
    </row>
    <row r="10" spans="1:7" ht="12.75">
      <c r="A10" s="1" t="s">
        <v>12</v>
      </c>
      <c r="B10" s="2">
        <v>10</v>
      </c>
      <c r="C10" s="2">
        <v>12</v>
      </c>
      <c r="D10" s="19">
        <f t="shared" si="0"/>
        <v>20</v>
      </c>
      <c r="E10" s="2">
        <v>442</v>
      </c>
      <c r="F10" s="2">
        <v>498</v>
      </c>
      <c r="G10" s="19">
        <f t="shared" si="1"/>
        <v>12.66968325791855</v>
      </c>
    </row>
    <row r="11" spans="1:7" ht="12.75">
      <c r="A11" s="3" t="s">
        <v>6</v>
      </c>
      <c r="B11" s="4">
        <f>SUM(B5:B10)</f>
        <v>140</v>
      </c>
      <c r="C11" s="4">
        <f>SUM(C5:C10)</f>
        <v>145</v>
      </c>
      <c r="D11" s="20">
        <f t="shared" si="0"/>
        <v>3.5714285714285836</v>
      </c>
      <c r="E11" s="4">
        <f>SUM(E5:E10)</f>
        <v>11955</v>
      </c>
      <c r="F11" s="4">
        <f>SUM(F5:F10)</f>
        <v>12678</v>
      </c>
      <c r="G11" s="20">
        <f t="shared" si="1"/>
        <v>6.0476787954830655</v>
      </c>
    </row>
    <row r="12" spans="1:7" ht="12.75">
      <c r="A12" s="13"/>
      <c r="B12" s="13"/>
      <c r="C12" s="2"/>
      <c r="D12" s="13"/>
      <c r="E12" s="13"/>
      <c r="F12" s="13"/>
      <c r="G12" s="13"/>
    </row>
    <row r="13" spans="1:7" ht="12.75">
      <c r="A13" s="1" t="s">
        <v>15</v>
      </c>
      <c r="B13" s="2">
        <v>11</v>
      </c>
      <c r="C13" s="2">
        <v>11</v>
      </c>
      <c r="D13" s="19">
        <f>C13/B13*100-100</f>
        <v>0</v>
      </c>
      <c r="E13" s="2">
        <v>2498</v>
      </c>
      <c r="F13" s="2">
        <v>3197</v>
      </c>
      <c r="G13" s="19">
        <f>F13/E13*100-100</f>
        <v>27.982385908726997</v>
      </c>
    </row>
    <row r="14" spans="1:10" ht="12.75">
      <c r="A14" s="1" t="s">
        <v>14</v>
      </c>
      <c r="B14" s="2">
        <v>157</v>
      </c>
      <c r="C14" s="2">
        <v>166</v>
      </c>
      <c r="D14" s="19">
        <f aca="true" t="shared" si="2" ref="D14:D20">C14/B14*100-100</f>
        <v>5.732484076433124</v>
      </c>
      <c r="E14" s="2">
        <v>2519</v>
      </c>
      <c r="F14" s="2">
        <v>2630</v>
      </c>
      <c r="G14" s="19">
        <f aca="true" t="shared" si="3" ref="G14:G20">F14/E14*100-100</f>
        <v>4.406510520047632</v>
      </c>
      <c r="J14" s="18"/>
    </row>
    <row r="15" spans="1:7" ht="12.75">
      <c r="A15" s="1" t="s">
        <v>16</v>
      </c>
      <c r="B15" s="2">
        <v>42</v>
      </c>
      <c r="C15" s="2">
        <v>43</v>
      </c>
      <c r="D15" s="19">
        <f t="shared" si="2"/>
        <v>2.3809523809523796</v>
      </c>
      <c r="E15" s="2">
        <v>760</v>
      </c>
      <c r="F15" s="2">
        <v>805</v>
      </c>
      <c r="G15" s="19">
        <f t="shared" si="3"/>
        <v>5.921052631578931</v>
      </c>
    </row>
    <row r="16" spans="1:7" ht="12.75">
      <c r="A16" s="1" t="s">
        <v>4</v>
      </c>
      <c r="B16" s="2">
        <v>612</v>
      </c>
      <c r="C16" s="2">
        <v>656</v>
      </c>
      <c r="D16" s="19">
        <f t="shared" si="2"/>
        <v>7.189542483660134</v>
      </c>
      <c r="E16" s="2">
        <v>3351</v>
      </c>
      <c r="F16" s="2">
        <v>3583</v>
      </c>
      <c r="G16" s="19">
        <f t="shared" si="3"/>
        <v>6.923306475678885</v>
      </c>
    </row>
    <row r="17" spans="1:7" ht="12.75">
      <c r="A17" s="1" t="s">
        <v>11</v>
      </c>
      <c r="B17" s="2">
        <v>57</v>
      </c>
      <c r="C17" s="2">
        <v>56</v>
      </c>
      <c r="D17" s="19">
        <f t="shared" si="2"/>
        <v>-1.754385964912288</v>
      </c>
      <c r="E17" s="2">
        <v>1271</v>
      </c>
      <c r="F17" s="2">
        <v>1257</v>
      </c>
      <c r="G17" s="19">
        <f t="shared" si="3"/>
        <v>-1.101494885916594</v>
      </c>
    </row>
    <row r="18" spans="1:10" ht="12.75">
      <c r="A18" s="3" t="s">
        <v>7</v>
      </c>
      <c r="B18" s="4">
        <f>SUM(B13:B17)</f>
        <v>879</v>
      </c>
      <c r="C18" s="4">
        <f>SUM(C13:C17)</f>
        <v>932</v>
      </c>
      <c r="D18" s="20">
        <f t="shared" si="2"/>
        <v>6.029579067121745</v>
      </c>
      <c r="E18" s="4">
        <f>SUM(E13:E17)</f>
        <v>10399</v>
      </c>
      <c r="F18" s="4">
        <f>SUM(F13:F17)</f>
        <v>11472</v>
      </c>
      <c r="G18" s="20">
        <f t="shared" si="3"/>
        <v>10.318299836522755</v>
      </c>
      <c r="J18" s="22"/>
    </row>
    <row r="19" spans="1:7" ht="12.75">
      <c r="A19" s="3"/>
      <c r="B19" s="4"/>
      <c r="C19" s="4"/>
      <c r="D19" s="19"/>
      <c r="E19" s="4"/>
      <c r="F19" s="4"/>
      <c r="G19" s="19"/>
    </row>
    <row r="20" spans="1:8" ht="12.75">
      <c r="A20" s="5" t="s">
        <v>5</v>
      </c>
      <c r="B20" s="6">
        <f>B18+B11</f>
        <v>1019</v>
      </c>
      <c r="C20" s="6">
        <f>C18+C11</f>
        <v>1077</v>
      </c>
      <c r="D20" s="21">
        <f t="shared" si="2"/>
        <v>5.691854759568187</v>
      </c>
      <c r="E20" s="6">
        <f>E18+E11</f>
        <v>22354</v>
      </c>
      <c r="F20" s="6">
        <f>F18+F11</f>
        <v>24150</v>
      </c>
      <c r="G20" s="21">
        <f t="shared" si="3"/>
        <v>8.034356267334715</v>
      </c>
      <c r="H20" s="23"/>
    </row>
    <row r="21" ht="12.75">
      <c r="A21" s="15" t="s">
        <v>19</v>
      </c>
    </row>
    <row r="22" ht="12.75">
      <c r="A22" s="32"/>
    </row>
    <row r="23" ht="12.75">
      <c r="A23" s="15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20:G20 D18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6" t="s">
        <v>20</v>
      </c>
      <c r="B1" s="14"/>
      <c r="C1" s="14"/>
      <c r="D1" s="14"/>
      <c r="E1" s="14"/>
      <c r="F1" s="14"/>
      <c r="G1" s="14"/>
    </row>
    <row r="2" spans="1:7" ht="12.75">
      <c r="A2" s="16" t="s">
        <v>25</v>
      </c>
      <c r="B2" s="14"/>
      <c r="C2" s="14"/>
      <c r="D2" s="14"/>
      <c r="E2" s="14"/>
      <c r="F2" s="14"/>
      <c r="G2" s="14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>
      <c r="A5" s="1" t="s">
        <v>21</v>
      </c>
      <c r="B5" s="2">
        <v>0</v>
      </c>
      <c r="C5" s="2">
        <v>0</v>
      </c>
      <c r="D5" s="19">
        <v>0</v>
      </c>
      <c r="E5" s="2">
        <v>0</v>
      </c>
      <c r="F5" s="2">
        <v>0</v>
      </c>
      <c r="G5" s="19">
        <v>0</v>
      </c>
    </row>
    <row r="6" spans="1:7" ht="12.75">
      <c r="A6" s="1" t="s">
        <v>0</v>
      </c>
      <c r="B6" s="2">
        <v>5</v>
      </c>
      <c r="C6" s="2">
        <v>4</v>
      </c>
      <c r="D6" s="19">
        <f>C6/B6*100-100</f>
        <v>-20</v>
      </c>
      <c r="E6" s="2">
        <v>583</v>
      </c>
      <c r="F6" s="2">
        <v>461</v>
      </c>
      <c r="G6" s="19">
        <f>F6/E6*100-100</f>
        <v>-20.926243567753005</v>
      </c>
    </row>
    <row r="7" spans="1:7" ht="12.75">
      <c r="A7" s="1" t="s">
        <v>1</v>
      </c>
      <c r="B7" s="2">
        <v>9</v>
      </c>
      <c r="C7" s="2">
        <v>7</v>
      </c>
      <c r="D7" s="19">
        <f>C7/B7*100-100</f>
        <v>-22.222222222222214</v>
      </c>
      <c r="E7" s="2">
        <v>441</v>
      </c>
      <c r="F7" s="2">
        <v>382</v>
      </c>
      <c r="G7" s="19">
        <f>F7/E7*100-100</f>
        <v>-13.378684807256235</v>
      </c>
    </row>
    <row r="8" spans="1:7" ht="12.75">
      <c r="A8" s="1" t="s">
        <v>2</v>
      </c>
      <c r="B8" s="2">
        <v>4</v>
      </c>
      <c r="C8" s="2">
        <v>6</v>
      </c>
      <c r="D8" s="19">
        <f>C8/B8*100-100</f>
        <v>50</v>
      </c>
      <c r="E8" s="2">
        <v>115</v>
      </c>
      <c r="F8" s="2">
        <v>258</v>
      </c>
      <c r="G8" s="19">
        <f>F8/E8*100-100</f>
        <v>124.3478260869565</v>
      </c>
    </row>
    <row r="9" spans="1:7" ht="12.75">
      <c r="A9" s="1" t="s">
        <v>3</v>
      </c>
      <c r="B9" s="2">
        <v>0</v>
      </c>
      <c r="C9" s="2">
        <v>0</v>
      </c>
      <c r="D9" s="19">
        <v>0</v>
      </c>
      <c r="E9" s="2">
        <v>0</v>
      </c>
      <c r="F9" s="2">
        <v>0</v>
      </c>
      <c r="G9" s="19">
        <v>0</v>
      </c>
    </row>
    <row r="10" spans="1:7" ht="12.75">
      <c r="A10" s="1" t="s">
        <v>12</v>
      </c>
      <c r="B10" s="2">
        <v>1</v>
      </c>
      <c r="C10" s="2">
        <v>1</v>
      </c>
      <c r="D10" s="19">
        <f>C10/B10*100-100</f>
        <v>0</v>
      </c>
      <c r="E10" s="2">
        <v>128</v>
      </c>
      <c r="F10" s="2">
        <v>128</v>
      </c>
      <c r="G10" s="19">
        <f>F10/E10*100-100</f>
        <v>0</v>
      </c>
    </row>
    <row r="11" spans="1:7" ht="12.75">
      <c r="A11" s="3" t="s">
        <v>6</v>
      </c>
      <c r="B11" s="4">
        <f>SUM(B5:B10)</f>
        <v>19</v>
      </c>
      <c r="C11" s="4">
        <f>SUM(C5:C10)</f>
        <v>18</v>
      </c>
      <c r="D11" s="20">
        <f>C11/B11*100-100</f>
        <v>-5.26315789473685</v>
      </c>
      <c r="E11" s="4">
        <f>SUM(E5:E10)</f>
        <v>1267</v>
      </c>
      <c r="F11" s="4">
        <f>SUM(F5:F10)</f>
        <v>1229</v>
      </c>
      <c r="G11" s="20">
        <f>F11/E11*100-100</f>
        <v>-2.9992107340173675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" t="s">
        <v>15</v>
      </c>
      <c r="B13" s="2">
        <v>1</v>
      </c>
      <c r="C13" s="2">
        <v>1</v>
      </c>
      <c r="D13" s="24">
        <f>C13/B13*100-100</f>
        <v>0</v>
      </c>
      <c r="E13" s="2">
        <v>111</v>
      </c>
      <c r="F13" s="2">
        <v>111</v>
      </c>
      <c r="G13" s="19">
        <f>F13/E13*100-100</f>
        <v>0</v>
      </c>
    </row>
    <row r="14" spans="1:7" ht="12.75">
      <c r="A14" s="1" t="s">
        <v>14</v>
      </c>
      <c r="B14" s="2">
        <v>19</v>
      </c>
      <c r="C14" s="2">
        <v>26</v>
      </c>
      <c r="D14" s="24">
        <f aca="true" t="shared" si="0" ref="D14:D20">C14/B14*100-100</f>
        <v>36.84210526315789</v>
      </c>
      <c r="E14" s="2">
        <v>149</v>
      </c>
      <c r="F14" s="2">
        <v>197</v>
      </c>
      <c r="G14" s="19">
        <f aca="true" t="shared" si="1" ref="G14:G20">F14/E14*100-100</f>
        <v>32.214765100671144</v>
      </c>
    </row>
    <row r="15" spans="1:7" ht="12.75">
      <c r="A15" s="1" t="s">
        <v>16</v>
      </c>
      <c r="B15" s="2">
        <v>13</v>
      </c>
      <c r="C15" s="2">
        <v>13</v>
      </c>
      <c r="D15" s="24">
        <f t="shared" si="0"/>
        <v>0</v>
      </c>
      <c r="E15" s="2">
        <v>263</v>
      </c>
      <c r="F15" s="2">
        <v>273</v>
      </c>
      <c r="G15" s="19">
        <f t="shared" si="1"/>
        <v>3.8022813688212977</v>
      </c>
    </row>
    <row r="16" spans="1:7" ht="12.75">
      <c r="A16" s="1" t="s">
        <v>4</v>
      </c>
      <c r="B16" s="2">
        <v>105</v>
      </c>
      <c r="C16" s="2">
        <v>105</v>
      </c>
      <c r="D16" s="24">
        <f t="shared" si="0"/>
        <v>0</v>
      </c>
      <c r="E16" s="2">
        <v>651</v>
      </c>
      <c r="F16" s="2">
        <v>640</v>
      </c>
      <c r="G16" s="19">
        <f t="shared" si="1"/>
        <v>-1.6897081413210486</v>
      </c>
    </row>
    <row r="17" spans="1:7" ht="12.75">
      <c r="A17" s="1" t="s">
        <v>11</v>
      </c>
      <c r="B17" s="2">
        <v>8</v>
      </c>
      <c r="C17" s="2">
        <v>7</v>
      </c>
      <c r="D17" s="24">
        <f t="shared" si="0"/>
        <v>-12.5</v>
      </c>
      <c r="E17" s="2">
        <v>154</v>
      </c>
      <c r="F17" s="2">
        <v>122</v>
      </c>
      <c r="G17" s="19">
        <f t="shared" si="1"/>
        <v>-20.77922077922078</v>
      </c>
    </row>
    <row r="18" spans="1:7" ht="12.75">
      <c r="A18" s="3" t="s">
        <v>7</v>
      </c>
      <c r="B18" s="4">
        <f>SUM(B13:B17)</f>
        <v>146</v>
      </c>
      <c r="C18" s="4">
        <f>SUM(C13:C17)</f>
        <v>152</v>
      </c>
      <c r="D18" s="29">
        <f t="shared" si="0"/>
        <v>4.109589041095887</v>
      </c>
      <c r="E18" s="4">
        <f>SUM(E13:E17)</f>
        <v>1328</v>
      </c>
      <c r="F18" s="4">
        <f>SUM(F13:F17)</f>
        <v>1343</v>
      </c>
      <c r="G18" s="20">
        <f t="shared" si="1"/>
        <v>1.1295180722891587</v>
      </c>
    </row>
    <row r="19" spans="1:7" ht="12.75">
      <c r="A19" s="3"/>
      <c r="B19" s="4"/>
      <c r="C19" s="4"/>
      <c r="D19" s="24"/>
      <c r="E19" s="4"/>
      <c r="F19" s="4"/>
      <c r="G19" s="19"/>
    </row>
    <row r="20" spans="1:7" ht="12.75">
      <c r="A20" s="5" t="s">
        <v>5</v>
      </c>
      <c r="B20" s="6">
        <f>B11+B18</f>
        <v>165</v>
      </c>
      <c r="C20" s="6">
        <f>C11+C18</f>
        <v>170</v>
      </c>
      <c r="D20" s="21">
        <f t="shared" si="0"/>
        <v>3.030303030303031</v>
      </c>
      <c r="E20" s="6">
        <f>E11+E18</f>
        <v>2595</v>
      </c>
      <c r="F20" s="6">
        <f>F11+F18</f>
        <v>2572</v>
      </c>
      <c r="G20" s="21">
        <f t="shared" si="1"/>
        <v>-0.8863198458574146</v>
      </c>
    </row>
    <row r="21" ht="12.75">
      <c r="A21" s="15" t="s">
        <v>19</v>
      </c>
    </row>
    <row r="22" ht="12.75">
      <c r="A22" s="32"/>
    </row>
    <row r="23" ht="12.75">
      <c r="A23" s="15"/>
    </row>
    <row r="26" ht="12.75">
      <c r="I26" s="22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17:D18 D2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26.140625" style="26" customWidth="1"/>
    <col min="2" max="7" width="7.140625" style="26" customWidth="1"/>
    <col min="8" max="16384" width="8.8515625" style="26" customWidth="1"/>
  </cols>
  <sheetData>
    <row r="1" spans="1:7" ht="12">
      <c r="A1" s="16" t="s">
        <v>18</v>
      </c>
      <c r="B1" s="25"/>
      <c r="C1" s="25"/>
      <c r="D1" s="25"/>
      <c r="E1" s="25"/>
      <c r="F1" s="25"/>
      <c r="G1" s="25"/>
    </row>
    <row r="2" spans="1:7" ht="12">
      <c r="A2" s="16" t="s">
        <v>26</v>
      </c>
      <c r="B2" s="25"/>
      <c r="C2" s="25"/>
      <c r="D2" s="25"/>
      <c r="E2" s="25"/>
      <c r="F2" s="25"/>
      <c r="G2" s="25"/>
    </row>
    <row r="3" spans="1:7" ht="11.2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9.75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 customHeight="1">
      <c r="A5" s="1" t="s">
        <v>21</v>
      </c>
      <c r="B5" s="2">
        <v>17</v>
      </c>
      <c r="C5" s="2">
        <v>18</v>
      </c>
      <c r="D5" s="19">
        <f>C5/B5*100-100</f>
        <v>5.882352941176478</v>
      </c>
      <c r="E5" s="2">
        <v>4145</v>
      </c>
      <c r="F5" s="2">
        <v>4420</v>
      </c>
      <c r="G5" s="19">
        <f>F5/E5*100-100</f>
        <v>6.6344993968636885</v>
      </c>
    </row>
    <row r="6" spans="1:7" ht="12.75" customHeight="1">
      <c r="A6" s="1" t="s">
        <v>0</v>
      </c>
      <c r="B6" s="2">
        <v>108</v>
      </c>
      <c r="C6" s="2">
        <v>115</v>
      </c>
      <c r="D6" s="19">
        <f aca="true" t="shared" si="0" ref="D6:D11">C6/B6*100-100</f>
        <v>6.481481481481495</v>
      </c>
      <c r="E6" s="2">
        <v>13054</v>
      </c>
      <c r="F6" s="2">
        <v>13424</v>
      </c>
      <c r="G6" s="19">
        <f aca="true" t="shared" si="1" ref="G6:G11">F6/E6*100-100</f>
        <v>2.834380266584958</v>
      </c>
    </row>
    <row r="7" spans="1:7" ht="12.75" customHeight="1">
      <c r="A7" s="1" t="s">
        <v>1</v>
      </c>
      <c r="B7" s="2">
        <v>139</v>
      </c>
      <c r="C7" s="2">
        <v>140</v>
      </c>
      <c r="D7" s="19">
        <f t="shared" si="0"/>
        <v>0.7194244604316538</v>
      </c>
      <c r="E7" s="2">
        <v>8657</v>
      </c>
      <c r="F7" s="2">
        <v>8575</v>
      </c>
      <c r="G7" s="19">
        <f t="shared" si="1"/>
        <v>-0.9472103500057756</v>
      </c>
    </row>
    <row r="8" spans="1:7" ht="12.75" customHeight="1">
      <c r="A8" s="1" t="s">
        <v>2</v>
      </c>
      <c r="B8" s="2">
        <v>40</v>
      </c>
      <c r="C8" s="2">
        <v>39</v>
      </c>
      <c r="D8" s="19">
        <f t="shared" si="0"/>
        <v>-2.5</v>
      </c>
      <c r="E8" s="2">
        <v>1578</v>
      </c>
      <c r="F8" s="2">
        <v>1479</v>
      </c>
      <c r="G8" s="19">
        <f t="shared" si="1"/>
        <v>-6.273764258555133</v>
      </c>
    </row>
    <row r="9" spans="1:7" ht="12.75" customHeight="1">
      <c r="A9" s="1" t="s">
        <v>3</v>
      </c>
      <c r="B9" s="2">
        <v>26</v>
      </c>
      <c r="C9" s="2">
        <v>24</v>
      </c>
      <c r="D9" s="19">
        <f t="shared" si="0"/>
        <v>-7.692307692307693</v>
      </c>
      <c r="E9" s="2">
        <v>546</v>
      </c>
      <c r="F9" s="2">
        <v>460</v>
      </c>
      <c r="G9" s="19">
        <f t="shared" si="1"/>
        <v>-15.750915750915752</v>
      </c>
    </row>
    <row r="10" spans="1:7" ht="12.75" customHeight="1">
      <c r="A10" s="1" t="s">
        <v>12</v>
      </c>
      <c r="B10" s="2">
        <v>48</v>
      </c>
      <c r="C10" s="2">
        <v>49</v>
      </c>
      <c r="D10" s="19">
        <f t="shared" si="0"/>
        <v>2.0833333333333286</v>
      </c>
      <c r="E10" s="2">
        <v>2795</v>
      </c>
      <c r="F10" s="2">
        <v>2832</v>
      </c>
      <c r="G10" s="19">
        <f t="shared" si="1"/>
        <v>1.3237924865831872</v>
      </c>
    </row>
    <row r="11" spans="1:7" ht="12.75" customHeight="1">
      <c r="A11" s="3" t="s">
        <v>6</v>
      </c>
      <c r="B11" s="4">
        <f>SUM(B5:B10)</f>
        <v>378</v>
      </c>
      <c r="C11" s="4">
        <f>SUM(C5:C10)</f>
        <v>385</v>
      </c>
      <c r="D11" s="20">
        <f t="shared" si="0"/>
        <v>1.8518518518518619</v>
      </c>
      <c r="E11" s="4">
        <f>SUM(E5:E10)</f>
        <v>30775</v>
      </c>
      <c r="F11" s="4">
        <f>SUM(F5:F10)</f>
        <v>31190</v>
      </c>
      <c r="G11" s="20">
        <f t="shared" si="1"/>
        <v>1.348497156783111</v>
      </c>
    </row>
    <row r="12" spans="1:7" ht="12.75" customHeight="1">
      <c r="A12" s="13"/>
      <c r="B12" s="13"/>
      <c r="C12" s="13"/>
      <c r="D12" s="19"/>
      <c r="E12" s="13"/>
      <c r="F12" s="13"/>
      <c r="G12" s="13"/>
    </row>
    <row r="13" spans="1:7" ht="12.75" customHeight="1">
      <c r="A13" s="1" t="s">
        <v>15</v>
      </c>
      <c r="B13" s="2">
        <v>25</v>
      </c>
      <c r="C13" s="2">
        <v>26</v>
      </c>
      <c r="D13" s="19">
        <f aca="true" t="shared" si="2" ref="D13:D18">C13/B13*100-100</f>
        <v>4</v>
      </c>
      <c r="E13" s="2">
        <v>8561</v>
      </c>
      <c r="F13" s="2">
        <f>6888+1829</f>
        <v>8717</v>
      </c>
      <c r="G13" s="19">
        <f aca="true" t="shared" si="3" ref="G13:G18">F13/E13*100-100</f>
        <v>1.8222170307207222</v>
      </c>
    </row>
    <row r="14" spans="1:7" ht="12.75" customHeight="1">
      <c r="A14" s="1" t="s">
        <v>14</v>
      </c>
      <c r="B14" s="2">
        <v>268</v>
      </c>
      <c r="C14" s="2">
        <v>286</v>
      </c>
      <c r="D14" s="19">
        <f t="shared" si="2"/>
        <v>6.716417910447774</v>
      </c>
      <c r="E14" s="2">
        <v>3978</v>
      </c>
      <c r="F14" s="2">
        <v>4134</v>
      </c>
      <c r="G14" s="19">
        <f t="shared" si="3"/>
        <v>3.921568627450995</v>
      </c>
    </row>
    <row r="15" spans="1:7" ht="12.75" customHeight="1">
      <c r="A15" s="1" t="s">
        <v>16</v>
      </c>
      <c r="B15" s="2">
        <v>41</v>
      </c>
      <c r="C15" s="2">
        <v>43</v>
      </c>
      <c r="D15" s="19">
        <f t="shared" si="2"/>
        <v>4.878048780487802</v>
      </c>
      <c r="E15" s="2">
        <v>677</v>
      </c>
      <c r="F15" s="2">
        <v>732</v>
      </c>
      <c r="G15" s="19">
        <f t="shared" si="3"/>
        <v>8.124076809453456</v>
      </c>
    </row>
    <row r="16" spans="1:7" ht="12.75" customHeight="1">
      <c r="A16" s="1" t="s">
        <v>4</v>
      </c>
      <c r="B16" s="2">
        <v>436</v>
      </c>
      <c r="C16" s="2">
        <v>491</v>
      </c>
      <c r="D16" s="19">
        <f t="shared" si="2"/>
        <v>12.614678899082563</v>
      </c>
      <c r="E16" s="2">
        <v>2790</v>
      </c>
      <c r="F16" s="2">
        <v>3075</v>
      </c>
      <c r="G16" s="19">
        <f t="shared" si="3"/>
        <v>10.21505376344085</v>
      </c>
    </row>
    <row r="17" spans="1:7" ht="12.75" customHeight="1">
      <c r="A17" s="1" t="s">
        <v>11</v>
      </c>
      <c r="B17" s="2">
        <v>24</v>
      </c>
      <c r="C17" s="2">
        <v>24</v>
      </c>
      <c r="D17" s="19">
        <f t="shared" si="2"/>
        <v>0</v>
      </c>
      <c r="E17" s="2">
        <v>513</v>
      </c>
      <c r="F17" s="2">
        <v>513</v>
      </c>
      <c r="G17" s="19">
        <f t="shared" si="3"/>
        <v>0</v>
      </c>
    </row>
    <row r="18" spans="1:7" ht="12.75" customHeight="1">
      <c r="A18" s="3" t="s">
        <v>7</v>
      </c>
      <c r="B18" s="4">
        <f>SUM(B13:B17)</f>
        <v>794</v>
      </c>
      <c r="C18" s="4">
        <f>SUM(C13:C17)</f>
        <v>870</v>
      </c>
      <c r="D18" s="20">
        <f t="shared" si="2"/>
        <v>9.571788413098247</v>
      </c>
      <c r="E18" s="4">
        <f>SUM(E13:E17)</f>
        <v>16519</v>
      </c>
      <c r="F18" s="4">
        <f>SUM(F13:F17)</f>
        <v>17171</v>
      </c>
      <c r="G18" s="20">
        <f t="shared" si="3"/>
        <v>3.946970155578427</v>
      </c>
    </row>
    <row r="19" spans="1:7" ht="9.75">
      <c r="A19" s="3"/>
      <c r="B19" s="4"/>
      <c r="C19" s="4"/>
      <c r="D19" s="20"/>
      <c r="E19" s="4"/>
      <c r="F19" s="4"/>
      <c r="G19" s="20"/>
    </row>
    <row r="20" spans="1:7" ht="9.75">
      <c r="A20" s="5" t="s">
        <v>5</v>
      </c>
      <c r="B20" s="6">
        <f>B18+B11</f>
        <v>1172</v>
      </c>
      <c r="C20" s="6">
        <f>C18+C11</f>
        <v>1255</v>
      </c>
      <c r="D20" s="21">
        <f>C20/B20*100-100</f>
        <v>7.081911262798641</v>
      </c>
      <c r="E20" s="6">
        <f>E18+E11</f>
        <v>47294</v>
      </c>
      <c r="F20" s="6">
        <f>F18+F11</f>
        <v>48361</v>
      </c>
      <c r="G20" s="21">
        <f>F20/E20*100-100</f>
        <v>2.2561001395526006</v>
      </c>
    </row>
    <row r="21" ht="9.75">
      <c r="A21" s="15" t="s">
        <v>19</v>
      </c>
    </row>
    <row r="22" ht="9.75">
      <c r="A22" s="32"/>
    </row>
    <row r="23" ht="9.75">
      <c r="A23" s="15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B11:C11 E11:F11" formulaRange="1"/>
    <ignoredError sqref="D11 D20 D18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6.140625" style="26" customWidth="1"/>
    <col min="2" max="7" width="7.140625" style="26" customWidth="1"/>
    <col min="8" max="16384" width="8.8515625" style="26" customWidth="1"/>
  </cols>
  <sheetData>
    <row r="1" spans="1:7" ht="12">
      <c r="A1" s="16" t="s">
        <v>18</v>
      </c>
      <c r="B1" s="25"/>
      <c r="C1" s="25"/>
      <c r="D1" s="25"/>
      <c r="E1" s="25"/>
      <c r="F1" s="25"/>
      <c r="G1" s="25"/>
    </row>
    <row r="2" spans="1:7" ht="12">
      <c r="A2" s="16" t="s">
        <v>27</v>
      </c>
      <c r="B2" s="25"/>
      <c r="C2" s="25"/>
      <c r="D2" s="25"/>
      <c r="E2" s="25"/>
      <c r="F2" s="25"/>
      <c r="G2" s="25"/>
    </row>
    <row r="3" spans="1:7" ht="12.75" customHeight="1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 customHeight="1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 customHeight="1">
      <c r="A5" s="1" t="s">
        <v>21</v>
      </c>
      <c r="B5" s="2">
        <v>2</v>
      </c>
      <c r="C5" s="2">
        <v>3</v>
      </c>
      <c r="D5" s="19">
        <f>C5/B5*100-100</f>
        <v>50</v>
      </c>
      <c r="E5" s="2">
        <v>324</v>
      </c>
      <c r="F5" s="2">
        <v>455</v>
      </c>
      <c r="G5" s="19">
        <f>F5/E5*100-100</f>
        <v>40.4320987654321</v>
      </c>
    </row>
    <row r="6" spans="1:7" ht="12.75" customHeight="1">
      <c r="A6" s="1" t="s">
        <v>0</v>
      </c>
      <c r="B6" s="2">
        <v>61</v>
      </c>
      <c r="C6" s="2">
        <v>63</v>
      </c>
      <c r="D6" s="19">
        <f aca="true" t="shared" si="0" ref="D6:D11">C6/B6*100-100</f>
        <v>3.278688524590166</v>
      </c>
      <c r="E6" s="2">
        <v>12075</v>
      </c>
      <c r="F6" s="2">
        <v>15353</v>
      </c>
      <c r="G6" s="19">
        <f aca="true" t="shared" si="1" ref="G6:G11">F6/E6*100-100</f>
        <v>27.146997929606613</v>
      </c>
    </row>
    <row r="7" spans="1:7" ht="12.75" customHeight="1">
      <c r="A7" s="1" t="s">
        <v>1</v>
      </c>
      <c r="B7" s="2">
        <v>55</v>
      </c>
      <c r="C7" s="2">
        <v>55</v>
      </c>
      <c r="D7" s="19">
        <f t="shared" si="0"/>
        <v>0</v>
      </c>
      <c r="E7" s="2">
        <v>8079</v>
      </c>
      <c r="F7" s="2">
        <v>5780</v>
      </c>
      <c r="G7" s="19">
        <f t="shared" si="1"/>
        <v>-28.456492140116353</v>
      </c>
    </row>
    <row r="8" spans="1:7" ht="12.75" customHeight="1">
      <c r="A8" s="1" t="s">
        <v>2</v>
      </c>
      <c r="B8" s="2">
        <v>32</v>
      </c>
      <c r="C8" s="2">
        <v>34</v>
      </c>
      <c r="D8" s="19">
        <f t="shared" si="0"/>
        <v>6.25</v>
      </c>
      <c r="E8" s="2">
        <v>1246</v>
      </c>
      <c r="F8" s="2">
        <v>1294</v>
      </c>
      <c r="G8" s="19">
        <f t="shared" si="1"/>
        <v>3.852327447833062</v>
      </c>
    </row>
    <row r="9" spans="1:7" ht="12.75" customHeight="1">
      <c r="A9" s="1" t="s">
        <v>3</v>
      </c>
      <c r="B9" s="2">
        <v>19</v>
      </c>
      <c r="C9" s="2">
        <v>18</v>
      </c>
      <c r="D9" s="19">
        <f t="shared" si="0"/>
        <v>-5.26315789473685</v>
      </c>
      <c r="E9" s="2">
        <v>504</v>
      </c>
      <c r="F9" s="2">
        <v>457</v>
      </c>
      <c r="G9" s="19">
        <f t="shared" si="1"/>
        <v>-9.325396825396822</v>
      </c>
    </row>
    <row r="10" spans="1:7" ht="12.75" customHeight="1">
      <c r="A10" s="1" t="s">
        <v>12</v>
      </c>
      <c r="B10" s="2">
        <v>14</v>
      </c>
      <c r="C10" s="2">
        <v>12</v>
      </c>
      <c r="D10" s="19">
        <f t="shared" si="0"/>
        <v>-14.285714285714292</v>
      </c>
      <c r="E10" s="2">
        <v>1384</v>
      </c>
      <c r="F10" s="2">
        <v>1321</v>
      </c>
      <c r="G10" s="19">
        <f t="shared" si="1"/>
        <v>-4.552023121387279</v>
      </c>
    </row>
    <row r="11" spans="1:7" ht="12.75" customHeight="1">
      <c r="A11" s="3" t="s">
        <v>6</v>
      </c>
      <c r="B11" s="4">
        <f>SUM(B5:B10)</f>
        <v>183</v>
      </c>
      <c r="C11" s="4">
        <f>SUM(C5:C10)</f>
        <v>185</v>
      </c>
      <c r="D11" s="20">
        <f t="shared" si="0"/>
        <v>1.0928961748633839</v>
      </c>
      <c r="E11" s="4">
        <f>SUM(E5:E10)</f>
        <v>23612</v>
      </c>
      <c r="F11" s="4">
        <f>SUM(F5:F10)</f>
        <v>24660</v>
      </c>
      <c r="G11" s="20">
        <f t="shared" si="1"/>
        <v>4.438421141792318</v>
      </c>
    </row>
    <row r="12" spans="1:7" ht="12.75" customHeight="1">
      <c r="A12" s="13"/>
      <c r="B12" s="13"/>
      <c r="C12" s="13"/>
      <c r="D12" s="13"/>
      <c r="E12" s="13"/>
      <c r="F12" s="13"/>
      <c r="G12" s="19"/>
    </row>
    <row r="13" spans="1:7" ht="12.75" customHeight="1">
      <c r="A13" s="1" t="s">
        <v>15</v>
      </c>
      <c r="B13" s="2">
        <v>9</v>
      </c>
      <c r="C13" s="2">
        <v>10</v>
      </c>
      <c r="D13" s="19">
        <f aca="true" t="shared" si="2" ref="D13:D18">C13/B13*100-100</f>
        <v>11.111111111111114</v>
      </c>
      <c r="E13" s="2">
        <v>3331</v>
      </c>
      <c r="F13" s="2">
        <v>3427</v>
      </c>
      <c r="G13" s="19">
        <f>F13/E13*100-100</f>
        <v>2.882017412188546</v>
      </c>
    </row>
    <row r="14" spans="1:7" ht="12.75" customHeight="1">
      <c r="A14" s="1" t="s">
        <v>14</v>
      </c>
      <c r="B14" s="2">
        <v>224</v>
      </c>
      <c r="C14" s="2">
        <v>277</v>
      </c>
      <c r="D14" s="19">
        <f t="shared" si="2"/>
        <v>23.660714285714278</v>
      </c>
      <c r="E14" s="2">
        <v>2674</v>
      </c>
      <c r="F14" s="2">
        <v>3161</v>
      </c>
      <c r="G14" s="19">
        <f aca="true" t="shared" si="3" ref="G14:G20">F14/E14*100-100</f>
        <v>18.212415856394898</v>
      </c>
    </row>
    <row r="15" spans="1:7" ht="12.75" customHeight="1">
      <c r="A15" s="1" t="s">
        <v>16</v>
      </c>
      <c r="B15" s="2">
        <v>19</v>
      </c>
      <c r="C15" s="2">
        <v>20</v>
      </c>
      <c r="D15" s="19">
        <f t="shared" si="2"/>
        <v>5.263157894736835</v>
      </c>
      <c r="E15" s="2">
        <v>471</v>
      </c>
      <c r="F15" s="2">
        <v>492</v>
      </c>
      <c r="G15" s="19">
        <f t="shared" si="3"/>
        <v>4.458598726114644</v>
      </c>
    </row>
    <row r="16" spans="1:7" ht="12.75" customHeight="1">
      <c r="A16" s="1" t="s">
        <v>4</v>
      </c>
      <c r="B16" s="2">
        <v>425</v>
      </c>
      <c r="C16" s="2">
        <v>518</v>
      </c>
      <c r="D16" s="19">
        <f t="shared" si="2"/>
        <v>21.882352941176464</v>
      </c>
      <c r="E16" s="2">
        <v>2615</v>
      </c>
      <c r="F16" s="2">
        <v>3170</v>
      </c>
      <c r="G16" s="19">
        <f t="shared" si="3"/>
        <v>21.223709369024846</v>
      </c>
    </row>
    <row r="17" spans="1:7" ht="12.75" customHeight="1">
      <c r="A17" s="1" t="s">
        <v>11</v>
      </c>
      <c r="B17" s="2">
        <v>38</v>
      </c>
      <c r="C17" s="2">
        <v>39</v>
      </c>
      <c r="D17" s="19">
        <f t="shared" si="2"/>
        <v>2.631578947368425</v>
      </c>
      <c r="E17" s="2">
        <v>1222</v>
      </c>
      <c r="F17" s="2">
        <v>1236</v>
      </c>
      <c r="G17" s="19">
        <f t="shared" si="3"/>
        <v>1.1456628477905184</v>
      </c>
    </row>
    <row r="18" spans="1:7" ht="12.75" customHeight="1">
      <c r="A18" s="3" t="s">
        <v>7</v>
      </c>
      <c r="B18" s="4">
        <f>SUM(B13:B17)</f>
        <v>715</v>
      </c>
      <c r="C18" s="4">
        <f>SUM(C13:C17)</f>
        <v>864</v>
      </c>
      <c r="D18" s="20">
        <f t="shared" si="2"/>
        <v>20.83916083916084</v>
      </c>
      <c r="E18" s="4">
        <f>SUM(E13:E17)</f>
        <v>10313</v>
      </c>
      <c r="F18" s="4">
        <f>SUM(F13:F17)</f>
        <v>11486</v>
      </c>
      <c r="G18" s="20">
        <f t="shared" si="3"/>
        <v>11.37399398817027</v>
      </c>
    </row>
    <row r="19" spans="1:7" ht="9.75">
      <c r="A19" s="3"/>
      <c r="B19" s="4"/>
      <c r="C19" s="4"/>
      <c r="D19" s="19"/>
      <c r="E19" s="4"/>
      <c r="F19" s="4"/>
      <c r="G19" s="19"/>
    </row>
    <row r="20" spans="1:7" ht="9.75">
      <c r="A20" s="5" t="s">
        <v>5</v>
      </c>
      <c r="B20" s="6">
        <f>B18+B11</f>
        <v>898</v>
      </c>
      <c r="C20" s="6">
        <f>C18+C11</f>
        <v>1049</v>
      </c>
      <c r="D20" s="21">
        <f>C20/B20*100-100</f>
        <v>16.815144766146986</v>
      </c>
      <c r="E20" s="6">
        <f>E18+E11</f>
        <v>33925</v>
      </c>
      <c r="F20" s="6">
        <f>F18+F11</f>
        <v>36146</v>
      </c>
      <c r="G20" s="21">
        <f t="shared" si="3"/>
        <v>6.546794399410459</v>
      </c>
    </row>
    <row r="21" ht="9.75">
      <c r="A21" s="15" t="s">
        <v>19</v>
      </c>
    </row>
    <row r="22" ht="9.75">
      <c r="A22" s="32"/>
    </row>
    <row r="23" ht="9.75">
      <c r="A23" s="15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 D20" formula="1"/>
    <ignoredError sqref="D11" formula="1" formulaRange="1"/>
    <ignoredError sqref="B11:C11 E11:F11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6.140625" style="26" customWidth="1"/>
    <col min="2" max="7" width="7.140625" style="26" customWidth="1"/>
    <col min="8" max="16384" width="9.140625" style="26" customWidth="1"/>
  </cols>
  <sheetData>
    <row r="1" spans="1:7" ht="12">
      <c r="A1" s="16" t="s">
        <v>18</v>
      </c>
      <c r="B1" s="25"/>
      <c r="C1" s="25"/>
      <c r="D1" s="25"/>
      <c r="E1" s="25"/>
      <c r="F1" s="25"/>
      <c r="G1" s="25"/>
    </row>
    <row r="2" spans="1:7" ht="12">
      <c r="A2" s="16" t="s">
        <v>28</v>
      </c>
      <c r="B2" s="25"/>
      <c r="C2" s="25"/>
      <c r="D2" s="25"/>
      <c r="E2" s="25"/>
      <c r="F2" s="25"/>
      <c r="G2" s="25"/>
    </row>
    <row r="3" spans="1:7" ht="12.75" customHeight="1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 customHeight="1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 customHeight="1">
      <c r="A5" s="1" t="s">
        <v>21</v>
      </c>
      <c r="B5" s="8">
        <v>3</v>
      </c>
      <c r="C5" s="8">
        <v>3</v>
      </c>
      <c r="D5" s="19">
        <f>C5/B5*100-100</f>
        <v>0</v>
      </c>
      <c r="E5" s="8">
        <v>495</v>
      </c>
      <c r="F5" s="8">
        <v>495</v>
      </c>
      <c r="G5" s="19">
        <f>F5/E5*100-100</f>
        <v>0</v>
      </c>
    </row>
    <row r="6" spans="1:7" ht="12.75" customHeight="1">
      <c r="A6" s="7" t="s">
        <v>0</v>
      </c>
      <c r="B6" s="8">
        <v>44</v>
      </c>
      <c r="C6" s="8">
        <v>45</v>
      </c>
      <c r="D6" s="19">
        <f aca="true" t="shared" si="0" ref="D6:D11">C6/B6*100-100</f>
        <v>2.2727272727272663</v>
      </c>
      <c r="E6" s="8">
        <v>4649</v>
      </c>
      <c r="F6" s="8">
        <v>4836</v>
      </c>
      <c r="G6" s="19">
        <f aca="true" t="shared" si="1" ref="G6:G11">F6/E6*100-100</f>
        <v>4.02237040223703</v>
      </c>
    </row>
    <row r="7" spans="1:7" ht="12.75" customHeight="1">
      <c r="A7" s="7" t="s">
        <v>1</v>
      </c>
      <c r="B7" s="8">
        <v>32</v>
      </c>
      <c r="C7" s="8">
        <v>31</v>
      </c>
      <c r="D7" s="19">
        <f t="shared" si="0"/>
        <v>-3.125</v>
      </c>
      <c r="E7" s="8">
        <v>4112</v>
      </c>
      <c r="F7" s="8">
        <v>4088</v>
      </c>
      <c r="G7" s="19">
        <f t="shared" si="1"/>
        <v>-0.583657587548629</v>
      </c>
    </row>
    <row r="8" spans="1:7" ht="12.75" customHeight="1">
      <c r="A8" s="7" t="s">
        <v>2</v>
      </c>
      <c r="B8" s="8">
        <v>6</v>
      </c>
      <c r="C8" s="8">
        <v>7</v>
      </c>
      <c r="D8" s="19">
        <f t="shared" si="0"/>
        <v>16.66666666666667</v>
      </c>
      <c r="E8" s="8">
        <v>146</v>
      </c>
      <c r="F8" s="8">
        <v>169</v>
      </c>
      <c r="G8" s="19">
        <f t="shared" si="1"/>
        <v>15.75342465753424</v>
      </c>
    </row>
    <row r="9" spans="1:7" ht="12.75" customHeight="1">
      <c r="A9" s="7" t="s">
        <v>3</v>
      </c>
      <c r="B9" s="8">
        <v>1</v>
      </c>
      <c r="C9" s="8">
        <v>2</v>
      </c>
      <c r="D9" s="19">
        <f t="shared" si="0"/>
        <v>100</v>
      </c>
      <c r="E9" s="8">
        <v>12</v>
      </c>
      <c r="F9" s="8">
        <v>36</v>
      </c>
      <c r="G9" s="19">
        <f t="shared" si="1"/>
        <v>200</v>
      </c>
    </row>
    <row r="10" spans="1:7" ht="12.75" customHeight="1">
      <c r="A10" s="7" t="s">
        <v>12</v>
      </c>
      <c r="B10" s="8">
        <v>14</v>
      </c>
      <c r="C10" s="8">
        <v>15</v>
      </c>
      <c r="D10" s="19">
        <f t="shared" si="0"/>
        <v>7.142857142857139</v>
      </c>
      <c r="E10" s="8">
        <v>2285</v>
      </c>
      <c r="F10" s="8">
        <v>2305</v>
      </c>
      <c r="G10" s="19">
        <f t="shared" si="1"/>
        <v>0.8752735229759452</v>
      </c>
    </row>
    <row r="11" spans="1:7" ht="12.75" customHeight="1">
      <c r="A11" s="3" t="s">
        <v>6</v>
      </c>
      <c r="B11" s="4">
        <f>SUM(B5:B10)</f>
        <v>100</v>
      </c>
      <c r="C11" s="4">
        <f>SUM(C5:C10)</f>
        <v>103</v>
      </c>
      <c r="D11" s="20">
        <f t="shared" si="0"/>
        <v>3</v>
      </c>
      <c r="E11" s="4">
        <f>SUM(E5:E10)</f>
        <v>11699</v>
      </c>
      <c r="F11" s="4">
        <f>SUM(F5:F10)</f>
        <v>11929</v>
      </c>
      <c r="G11" s="20">
        <f t="shared" si="1"/>
        <v>1.9659799982904502</v>
      </c>
    </row>
    <row r="12" spans="1:7" ht="12.75" customHeight="1">
      <c r="A12" s="13"/>
      <c r="B12" s="13"/>
      <c r="C12" s="13"/>
      <c r="D12" s="13"/>
      <c r="E12" s="13"/>
      <c r="F12" s="13"/>
      <c r="G12" s="13"/>
    </row>
    <row r="13" spans="1:7" ht="12.75" customHeight="1">
      <c r="A13" s="1" t="s">
        <v>15</v>
      </c>
      <c r="B13" s="8">
        <v>9</v>
      </c>
      <c r="C13" s="8">
        <v>9</v>
      </c>
      <c r="D13" s="19">
        <f aca="true" t="shared" si="2" ref="D13:D18">C13/B13*100-100</f>
        <v>0</v>
      </c>
      <c r="E13" s="8">
        <v>2644</v>
      </c>
      <c r="F13" s="8">
        <v>2644</v>
      </c>
      <c r="G13" s="19">
        <f aca="true" t="shared" si="3" ref="G13:G18">F13/E13*100-100</f>
        <v>0</v>
      </c>
    </row>
    <row r="14" spans="1:7" ht="12.75" customHeight="1">
      <c r="A14" s="1" t="s">
        <v>14</v>
      </c>
      <c r="B14" s="8">
        <v>195</v>
      </c>
      <c r="C14" s="8">
        <v>247</v>
      </c>
      <c r="D14" s="19">
        <f t="shared" si="2"/>
        <v>26.666666666666657</v>
      </c>
      <c r="E14" s="8">
        <v>1846</v>
      </c>
      <c r="F14" s="8">
        <v>2291</v>
      </c>
      <c r="G14" s="19">
        <f t="shared" si="3"/>
        <v>24.106175514626216</v>
      </c>
    </row>
    <row r="15" spans="1:7" ht="12.75" customHeight="1">
      <c r="A15" s="1" t="s">
        <v>16</v>
      </c>
      <c r="B15" s="8">
        <v>52</v>
      </c>
      <c r="C15" s="8">
        <v>54</v>
      </c>
      <c r="D15" s="19">
        <f t="shared" si="2"/>
        <v>3.846153846153854</v>
      </c>
      <c r="E15" s="8">
        <v>1407</v>
      </c>
      <c r="F15" s="8">
        <v>1405</v>
      </c>
      <c r="G15" s="19">
        <f t="shared" si="3"/>
        <v>-0.14214641080312163</v>
      </c>
    </row>
    <row r="16" spans="1:7" ht="12.75" customHeight="1">
      <c r="A16" s="1" t="s">
        <v>4</v>
      </c>
      <c r="B16" s="8">
        <v>257</v>
      </c>
      <c r="C16" s="8">
        <v>285</v>
      </c>
      <c r="D16" s="19">
        <f t="shared" si="2"/>
        <v>10.894941634241249</v>
      </c>
      <c r="E16" s="8">
        <v>1496</v>
      </c>
      <c r="F16" s="8">
        <v>1576</v>
      </c>
      <c r="G16" s="19">
        <f t="shared" si="3"/>
        <v>5.347593582887697</v>
      </c>
    </row>
    <row r="17" spans="1:9" ht="12.75" customHeight="1">
      <c r="A17" s="1" t="s">
        <v>11</v>
      </c>
      <c r="B17" s="8">
        <v>32</v>
      </c>
      <c r="C17" s="8">
        <v>34</v>
      </c>
      <c r="D17" s="19">
        <f t="shared" si="2"/>
        <v>6.25</v>
      </c>
      <c r="E17" s="8">
        <v>664</v>
      </c>
      <c r="F17" s="8">
        <v>707</v>
      </c>
      <c r="G17" s="19">
        <f t="shared" si="3"/>
        <v>6.47590361445782</v>
      </c>
      <c r="I17" s="30"/>
    </row>
    <row r="18" spans="1:7" ht="12.75" customHeight="1">
      <c r="A18" s="9" t="s">
        <v>7</v>
      </c>
      <c r="B18" s="4">
        <f>SUM(B13:B17)</f>
        <v>545</v>
      </c>
      <c r="C18" s="4">
        <f>SUM(C13:C17)</f>
        <v>629</v>
      </c>
      <c r="D18" s="20">
        <f t="shared" si="2"/>
        <v>15.412844036697251</v>
      </c>
      <c r="E18" s="10">
        <f>SUM(E13:E17)</f>
        <v>8057</v>
      </c>
      <c r="F18" s="10">
        <f>SUM(F13:F17)</f>
        <v>8623</v>
      </c>
      <c r="G18" s="20">
        <f t="shared" si="3"/>
        <v>7.0249472508377835</v>
      </c>
    </row>
    <row r="19" spans="1:7" ht="9.75">
      <c r="A19" s="9"/>
      <c r="B19" s="4"/>
      <c r="C19" s="10"/>
      <c r="D19" s="20"/>
      <c r="E19" s="10"/>
      <c r="F19" s="10"/>
      <c r="G19" s="20"/>
    </row>
    <row r="20" spans="1:7" ht="9.75">
      <c r="A20" s="11" t="s">
        <v>5</v>
      </c>
      <c r="B20" s="6">
        <f>B18+B11</f>
        <v>645</v>
      </c>
      <c r="C20" s="6">
        <f>C18+C11</f>
        <v>732</v>
      </c>
      <c r="D20" s="21">
        <v>0.04337899543378995</v>
      </c>
      <c r="E20" s="12">
        <f>E18+E11</f>
        <v>19756</v>
      </c>
      <c r="F20" s="12">
        <f>F18+F11</f>
        <v>20552</v>
      </c>
      <c r="G20" s="21">
        <v>0.054757864508549796</v>
      </c>
    </row>
    <row r="21" ht="9.75">
      <c r="A21" s="15" t="s">
        <v>19</v>
      </c>
    </row>
    <row r="22" ht="9.75">
      <c r="A22" s="32"/>
    </row>
    <row r="23" ht="9.75">
      <c r="A23" s="15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" formula="1"/>
    <ignoredError sqref="B11:C11 E11:F11" formulaRange="1"/>
    <ignoredError sqref="D11" formula="1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8" sqref="E18:F18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6" t="s">
        <v>18</v>
      </c>
      <c r="B1" s="14"/>
      <c r="C1" s="14"/>
      <c r="D1" s="14"/>
      <c r="E1" s="14"/>
      <c r="F1" s="14"/>
      <c r="G1" s="14"/>
    </row>
    <row r="2" spans="1:7" ht="12.75">
      <c r="A2" s="16" t="s">
        <v>29</v>
      </c>
      <c r="B2" s="14"/>
      <c r="C2" s="14"/>
      <c r="D2" s="14"/>
      <c r="E2" s="14"/>
      <c r="F2" s="14"/>
      <c r="G2" s="14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>
      <c r="A5" s="1" t="s">
        <v>21</v>
      </c>
      <c r="B5" s="2">
        <v>4</v>
      </c>
      <c r="C5" s="2">
        <v>7</v>
      </c>
      <c r="D5" s="19">
        <f aca="true" t="shared" si="0" ref="D5:D11">C5/B5*100-100</f>
        <v>75</v>
      </c>
      <c r="E5" s="2">
        <v>827</v>
      </c>
      <c r="F5" s="2">
        <v>1277</v>
      </c>
      <c r="G5" s="19">
        <f aca="true" t="shared" si="1" ref="G5:G11">F5/E5*100-100</f>
        <v>54.413542926239415</v>
      </c>
    </row>
    <row r="6" spans="1:7" ht="12.75">
      <c r="A6" s="1" t="s">
        <v>0</v>
      </c>
      <c r="B6" s="2">
        <v>46</v>
      </c>
      <c r="C6" s="2">
        <v>44</v>
      </c>
      <c r="D6" s="19">
        <f t="shared" si="0"/>
        <v>-4.347826086956516</v>
      </c>
      <c r="E6" s="2">
        <v>7008</v>
      </c>
      <c r="F6" s="2">
        <v>6567</v>
      </c>
      <c r="G6" s="19">
        <f t="shared" si="1"/>
        <v>-6.2928082191780845</v>
      </c>
    </row>
    <row r="7" spans="1:7" ht="12.75">
      <c r="A7" s="1" t="s">
        <v>1</v>
      </c>
      <c r="B7" s="2">
        <v>53</v>
      </c>
      <c r="C7" s="2">
        <v>52</v>
      </c>
      <c r="D7" s="19">
        <f t="shared" si="0"/>
        <v>-1.8867924528301927</v>
      </c>
      <c r="E7" s="2">
        <v>2853</v>
      </c>
      <c r="F7" s="2">
        <v>2834</v>
      </c>
      <c r="G7" s="19">
        <f t="shared" si="1"/>
        <v>-0.6659656501927742</v>
      </c>
    </row>
    <row r="8" spans="1:7" ht="12.75">
      <c r="A8" s="1" t="s">
        <v>2</v>
      </c>
      <c r="B8" s="2">
        <v>11</v>
      </c>
      <c r="C8" s="2">
        <v>10</v>
      </c>
      <c r="D8" s="19">
        <f t="shared" si="0"/>
        <v>-9.090909090909093</v>
      </c>
      <c r="E8" s="2">
        <v>338</v>
      </c>
      <c r="F8" s="2">
        <v>314</v>
      </c>
      <c r="G8" s="19">
        <f t="shared" si="1"/>
        <v>-7.100591715976336</v>
      </c>
    </row>
    <row r="9" spans="1:7" ht="12.75">
      <c r="A9" s="1" t="s">
        <v>3</v>
      </c>
      <c r="B9" s="2">
        <v>9</v>
      </c>
      <c r="C9" s="2">
        <v>9</v>
      </c>
      <c r="D9" s="19">
        <f t="shared" si="0"/>
        <v>0</v>
      </c>
      <c r="E9" s="2">
        <v>215</v>
      </c>
      <c r="F9" s="2">
        <v>215</v>
      </c>
      <c r="G9" s="19">
        <f t="shared" si="1"/>
        <v>0</v>
      </c>
    </row>
    <row r="10" spans="1:7" ht="12.75">
      <c r="A10" s="1" t="s">
        <v>12</v>
      </c>
      <c r="B10" s="2">
        <v>20</v>
      </c>
      <c r="C10" s="2">
        <v>21</v>
      </c>
      <c r="D10" s="19">
        <f t="shared" si="0"/>
        <v>5</v>
      </c>
      <c r="E10" s="2">
        <v>887</v>
      </c>
      <c r="F10" s="2">
        <v>931</v>
      </c>
      <c r="G10" s="19">
        <f t="shared" si="1"/>
        <v>4.960541149943623</v>
      </c>
    </row>
    <row r="11" spans="1:7" ht="12.75">
      <c r="A11" s="3" t="s">
        <v>6</v>
      </c>
      <c r="B11" s="4">
        <f>SUM(B5:B10)</f>
        <v>143</v>
      </c>
      <c r="C11" s="4">
        <f>SUM(C5:C10)</f>
        <v>143</v>
      </c>
      <c r="D11" s="20">
        <f t="shared" si="0"/>
        <v>0</v>
      </c>
      <c r="E11" s="4">
        <f>SUM(E5:E10)</f>
        <v>12128</v>
      </c>
      <c r="F11" s="4">
        <f>SUM(F5:F10)</f>
        <v>12138</v>
      </c>
      <c r="G11" s="20">
        <f t="shared" si="1"/>
        <v>0.08245382585752736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" t="s">
        <v>15</v>
      </c>
      <c r="B13" s="2">
        <v>7</v>
      </c>
      <c r="C13" s="2">
        <v>8</v>
      </c>
      <c r="D13" s="19">
        <f aca="true" t="shared" si="2" ref="D13:D18">C13/B13*100-100</f>
        <v>14.285714285714278</v>
      </c>
      <c r="E13" s="2">
        <v>1012</v>
      </c>
      <c r="F13" s="2">
        <v>1084</v>
      </c>
      <c r="G13" s="19">
        <f aca="true" t="shared" si="3" ref="G13:G18">F13/E13*100-100</f>
        <v>7.114624505928859</v>
      </c>
    </row>
    <row r="14" spans="1:7" ht="12.75">
      <c r="A14" s="1" t="s">
        <v>14</v>
      </c>
      <c r="B14" s="2">
        <v>118</v>
      </c>
      <c r="C14" s="2">
        <v>145</v>
      </c>
      <c r="D14" s="19">
        <f t="shared" si="2"/>
        <v>22.88135593220339</v>
      </c>
      <c r="E14" s="2">
        <v>1368</v>
      </c>
      <c r="F14" s="2">
        <v>1584</v>
      </c>
      <c r="G14" s="19">
        <f t="shared" si="3"/>
        <v>15.789473684210535</v>
      </c>
    </row>
    <row r="15" spans="1:7" ht="12.75">
      <c r="A15" s="1" t="s">
        <v>16</v>
      </c>
      <c r="B15" s="2">
        <v>53</v>
      </c>
      <c r="C15" s="2">
        <v>54</v>
      </c>
      <c r="D15" s="19">
        <f t="shared" si="2"/>
        <v>1.8867924528301927</v>
      </c>
      <c r="E15" s="2">
        <v>1184</v>
      </c>
      <c r="F15" s="2">
        <v>1202</v>
      </c>
      <c r="G15" s="19">
        <f t="shared" si="3"/>
        <v>1.5202702702702595</v>
      </c>
    </row>
    <row r="16" spans="1:7" ht="12.75">
      <c r="A16" s="1" t="s">
        <v>4</v>
      </c>
      <c r="B16" s="2">
        <v>301</v>
      </c>
      <c r="C16" s="2">
        <v>329</v>
      </c>
      <c r="D16" s="19">
        <f t="shared" si="2"/>
        <v>9.302325581395337</v>
      </c>
      <c r="E16" s="2">
        <v>1932</v>
      </c>
      <c r="F16" s="2">
        <v>2130</v>
      </c>
      <c r="G16" s="19">
        <f t="shared" si="3"/>
        <v>10.24844720496894</v>
      </c>
    </row>
    <row r="17" spans="1:9" ht="12.75">
      <c r="A17" s="1" t="s">
        <v>11</v>
      </c>
      <c r="B17" s="2">
        <v>25</v>
      </c>
      <c r="C17" s="2">
        <v>25</v>
      </c>
      <c r="D17" s="19">
        <f t="shared" si="2"/>
        <v>0</v>
      </c>
      <c r="E17" s="2">
        <v>672</v>
      </c>
      <c r="F17" s="2">
        <v>672</v>
      </c>
      <c r="G17" s="19">
        <f t="shared" si="3"/>
        <v>0</v>
      </c>
      <c r="I17" s="22"/>
    </row>
    <row r="18" spans="1:7" ht="12.75">
      <c r="A18" s="3" t="s">
        <v>7</v>
      </c>
      <c r="B18" s="4">
        <f>SUM(B13:B17)</f>
        <v>504</v>
      </c>
      <c r="C18" s="4">
        <f>SUM(C13:C17)</f>
        <v>561</v>
      </c>
      <c r="D18" s="20">
        <f t="shared" si="2"/>
        <v>11.30952380952381</v>
      </c>
      <c r="E18" s="4">
        <f>SUM(E13:E17)</f>
        <v>6168</v>
      </c>
      <c r="F18" s="4">
        <f>SUM(F13:F17)</f>
        <v>6672</v>
      </c>
      <c r="G18" s="20">
        <f t="shared" si="3"/>
        <v>8.171206225680933</v>
      </c>
    </row>
    <row r="19" spans="1:7" ht="12.75">
      <c r="A19" s="3"/>
      <c r="B19" s="4"/>
      <c r="C19" s="4"/>
      <c r="D19" s="19"/>
      <c r="E19" s="4"/>
      <c r="F19" s="4"/>
      <c r="G19" s="19"/>
    </row>
    <row r="20" spans="1:7" ht="12.75">
      <c r="A20" s="5" t="s">
        <v>5</v>
      </c>
      <c r="B20" s="6">
        <f>B18+B11</f>
        <v>647</v>
      </c>
      <c r="C20" s="6">
        <f>C18+C11</f>
        <v>704</v>
      </c>
      <c r="D20" s="21">
        <f>C20/B20*100-100</f>
        <v>8.809891808346208</v>
      </c>
      <c r="E20" s="6">
        <f>E18+E11</f>
        <v>18296</v>
      </c>
      <c r="F20" s="6">
        <f>F18+F11</f>
        <v>18810</v>
      </c>
      <c r="G20" s="21">
        <f>F20/E20*100-100</f>
        <v>2.8093572365544475</v>
      </c>
    </row>
    <row r="21" ht="12.75">
      <c r="A21" s="15" t="s">
        <v>19</v>
      </c>
    </row>
    <row r="22" ht="12.75">
      <c r="A22" s="32"/>
    </row>
    <row r="23" ht="12.75">
      <c r="A23" s="15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1 D17:D18 D20" formula="1"/>
    <ignoredError sqref="B11:C11 E11:F11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26.140625" style="0" customWidth="1"/>
    <col min="2" max="7" width="7.140625" style="0" customWidth="1"/>
  </cols>
  <sheetData>
    <row r="1" spans="1:7" ht="12.75">
      <c r="A1" s="16" t="s">
        <v>20</v>
      </c>
      <c r="B1" s="14"/>
      <c r="C1" s="14"/>
      <c r="D1" s="14"/>
      <c r="E1" s="14"/>
      <c r="F1" s="14"/>
      <c r="G1" s="14"/>
    </row>
    <row r="2" spans="1:7" ht="12.75">
      <c r="A2" s="16" t="s">
        <v>30</v>
      </c>
      <c r="B2" s="14"/>
      <c r="C2" s="14"/>
      <c r="D2" s="14"/>
      <c r="E2" s="14"/>
      <c r="F2" s="14"/>
      <c r="G2" s="14"/>
    </row>
    <row r="3" spans="1:7" ht="12.75">
      <c r="A3" s="34" t="s">
        <v>17</v>
      </c>
      <c r="B3" s="33" t="s">
        <v>9</v>
      </c>
      <c r="C3" s="33"/>
      <c r="D3" s="33"/>
      <c r="E3" s="33" t="s">
        <v>10</v>
      </c>
      <c r="F3" s="33"/>
      <c r="G3" s="33"/>
    </row>
    <row r="4" spans="1:7" ht="12.75">
      <c r="A4" s="35"/>
      <c r="B4" s="31">
        <v>2016</v>
      </c>
      <c r="C4" s="31">
        <v>2017</v>
      </c>
      <c r="D4" s="31" t="s">
        <v>8</v>
      </c>
      <c r="E4" s="31">
        <v>2016</v>
      </c>
      <c r="F4" s="31">
        <v>2017</v>
      </c>
      <c r="G4" s="31" t="s">
        <v>8</v>
      </c>
    </row>
    <row r="5" spans="1:7" ht="12.75">
      <c r="A5" s="1" t="s">
        <v>21</v>
      </c>
      <c r="B5" s="2">
        <v>2</v>
      </c>
      <c r="C5" s="2">
        <v>4</v>
      </c>
      <c r="D5" s="19">
        <f aca="true" t="shared" si="0" ref="D5:D11">C5/B5*100-100</f>
        <v>100</v>
      </c>
      <c r="E5" s="2">
        <v>478</v>
      </c>
      <c r="F5" s="2">
        <v>620</v>
      </c>
      <c r="G5" s="19">
        <f aca="true" t="shared" si="1" ref="G5:G11">F5/E5*100-100</f>
        <v>29.70711297071128</v>
      </c>
    </row>
    <row r="6" spans="1:7" ht="12.75">
      <c r="A6" s="1" t="s">
        <v>0</v>
      </c>
      <c r="B6" s="2">
        <v>38</v>
      </c>
      <c r="C6" s="2">
        <v>36</v>
      </c>
      <c r="D6" s="19">
        <f t="shared" si="0"/>
        <v>-5.26315789473685</v>
      </c>
      <c r="E6" s="2">
        <v>6195</v>
      </c>
      <c r="F6" s="2">
        <v>5846</v>
      </c>
      <c r="G6" s="19">
        <f t="shared" si="1"/>
        <v>-5.633575464083947</v>
      </c>
    </row>
    <row r="7" spans="1:7" ht="12.75">
      <c r="A7" s="1" t="s">
        <v>1</v>
      </c>
      <c r="B7" s="2">
        <v>88</v>
      </c>
      <c r="C7" s="2">
        <v>91</v>
      </c>
      <c r="D7" s="19">
        <f t="shared" si="0"/>
        <v>3.4090909090909207</v>
      </c>
      <c r="E7" s="2">
        <v>6774</v>
      </c>
      <c r="F7" s="2">
        <v>6799</v>
      </c>
      <c r="G7" s="19">
        <f t="shared" si="1"/>
        <v>0.36905816356657795</v>
      </c>
    </row>
    <row r="8" spans="1:7" ht="12.75">
      <c r="A8" s="1" t="s">
        <v>2</v>
      </c>
      <c r="B8" s="2">
        <v>21</v>
      </c>
      <c r="C8" s="2">
        <v>23</v>
      </c>
      <c r="D8" s="19">
        <f t="shared" si="0"/>
        <v>9.523809523809533</v>
      </c>
      <c r="E8" s="2">
        <v>543</v>
      </c>
      <c r="F8" s="2">
        <v>559</v>
      </c>
      <c r="G8" s="19">
        <f t="shared" si="1"/>
        <v>2.94659300184162</v>
      </c>
    </row>
    <row r="9" spans="1:7" ht="12.75">
      <c r="A9" s="1" t="s">
        <v>3</v>
      </c>
      <c r="B9" s="2">
        <v>15</v>
      </c>
      <c r="C9" s="2">
        <v>12</v>
      </c>
      <c r="D9" s="19">
        <f t="shared" si="0"/>
        <v>-20</v>
      </c>
      <c r="E9" s="2">
        <v>318</v>
      </c>
      <c r="F9" s="2">
        <v>263</v>
      </c>
      <c r="G9" s="19">
        <f t="shared" si="1"/>
        <v>-17.295597484276726</v>
      </c>
    </row>
    <row r="10" spans="1:7" ht="12.75">
      <c r="A10" s="1" t="s">
        <v>12</v>
      </c>
      <c r="B10" s="2">
        <v>18</v>
      </c>
      <c r="C10" s="2">
        <v>24</v>
      </c>
      <c r="D10" s="19">
        <f t="shared" si="0"/>
        <v>33.333333333333314</v>
      </c>
      <c r="E10" s="2">
        <v>2293</v>
      </c>
      <c r="F10" s="2">
        <v>2557</v>
      </c>
      <c r="G10" s="19">
        <f t="shared" si="1"/>
        <v>11.513301351940683</v>
      </c>
    </row>
    <row r="11" spans="1:7" ht="12.75">
      <c r="A11" s="3" t="s">
        <v>6</v>
      </c>
      <c r="B11" s="4">
        <f>SUM(B5:B10)</f>
        <v>182</v>
      </c>
      <c r="C11" s="4">
        <f>SUM(C5:C10)</f>
        <v>190</v>
      </c>
      <c r="D11" s="20">
        <f t="shared" si="0"/>
        <v>4.395604395604408</v>
      </c>
      <c r="E11" s="4">
        <f>SUM(E5:E10)</f>
        <v>16601</v>
      </c>
      <c r="F11" s="4">
        <f>SUM(F5:F10)</f>
        <v>16644</v>
      </c>
      <c r="G11" s="20">
        <f t="shared" si="1"/>
        <v>0.25902054093127447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" t="s">
        <v>15</v>
      </c>
      <c r="B13" s="2">
        <v>13</v>
      </c>
      <c r="C13" s="2">
        <v>14</v>
      </c>
      <c r="D13" s="19">
        <f aca="true" t="shared" si="2" ref="D13:D18">C13/B13*100-100</f>
        <v>7.692307692307693</v>
      </c>
      <c r="E13" s="2">
        <v>5289</v>
      </c>
      <c r="F13" s="2">
        <v>5353</v>
      </c>
      <c r="G13" s="19">
        <f aca="true" t="shared" si="3" ref="G13:G18">F13/E13*100-100</f>
        <v>1.2100586122140413</v>
      </c>
    </row>
    <row r="14" spans="1:7" ht="12.75">
      <c r="A14" s="1" t="s">
        <v>14</v>
      </c>
      <c r="B14" s="2">
        <v>207</v>
      </c>
      <c r="C14" s="2">
        <v>238</v>
      </c>
      <c r="D14" s="19">
        <f t="shared" si="2"/>
        <v>14.975845410628025</v>
      </c>
      <c r="E14" s="2">
        <v>4022</v>
      </c>
      <c r="F14" s="2">
        <v>4271</v>
      </c>
      <c r="G14" s="19">
        <f t="shared" si="3"/>
        <v>6.190949776230738</v>
      </c>
    </row>
    <row r="15" spans="1:7" ht="12.75">
      <c r="A15" s="1" t="s">
        <v>16</v>
      </c>
      <c r="B15" s="2">
        <v>37</v>
      </c>
      <c r="C15" s="2">
        <v>49</v>
      </c>
      <c r="D15" s="19">
        <f t="shared" si="2"/>
        <v>32.43243243243242</v>
      </c>
      <c r="E15" s="2">
        <v>765</v>
      </c>
      <c r="F15" s="2">
        <v>950</v>
      </c>
      <c r="G15" s="19">
        <f t="shared" si="3"/>
        <v>24.18300653594771</v>
      </c>
    </row>
    <row r="16" spans="1:7" ht="12.75">
      <c r="A16" s="1" t="s">
        <v>4</v>
      </c>
      <c r="B16" s="2">
        <v>401</v>
      </c>
      <c r="C16" s="2">
        <v>446</v>
      </c>
      <c r="D16" s="19">
        <f t="shared" si="2"/>
        <v>11.221945137157107</v>
      </c>
      <c r="E16" s="2">
        <v>2595</v>
      </c>
      <c r="F16" s="2">
        <v>2839</v>
      </c>
      <c r="G16" s="19">
        <f t="shared" si="3"/>
        <v>9.402697495183048</v>
      </c>
    </row>
    <row r="17" spans="1:7" ht="12.75">
      <c r="A17" s="1" t="s">
        <v>11</v>
      </c>
      <c r="B17" s="2">
        <v>27</v>
      </c>
      <c r="C17" s="2">
        <v>29</v>
      </c>
      <c r="D17" s="19">
        <f t="shared" si="2"/>
        <v>7.407407407407419</v>
      </c>
      <c r="E17" s="2">
        <v>631</v>
      </c>
      <c r="F17" s="2">
        <v>676</v>
      </c>
      <c r="G17" s="19">
        <f t="shared" si="3"/>
        <v>7.1315372424722625</v>
      </c>
    </row>
    <row r="18" spans="1:9" ht="12.75">
      <c r="A18" s="3" t="s">
        <v>7</v>
      </c>
      <c r="B18" s="4">
        <f>SUM(B13:B17)</f>
        <v>685</v>
      </c>
      <c r="C18" s="4">
        <f>SUM(C13:C17)</f>
        <v>776</v>
      </c>
      <c r="D18" s="20">
        <f t="shared" si="2"/>
        <v>13.284671532846716</v>
      </c>
      <c r="E18" s="4">
        <f>SUM(E13:E17)</f>
        <v>13302</v>
      </c>
      <c r="F18" s="4">
        <f>SUM(F13:F17)</f>
        <v>14089</v>
      </c>
      <c r="G18" s="20">
        <f t="shared" si="3"/>
        <v>5.916403548338593</v>
      </c>
      <c r="I18" s="22"/>
    </row>
    <row r="19" spans="1:7" ht="12.75">
      <c r="A19" s="3"/>
      <c r="B19" s="4"/>
      <c r="C19" s="4"/>
      <c r="D19" s="19"/>
      <c r="E19" s="4"/>
      <c r="F19" s="4"/>
      <c r="G19" s="19"/>
    </row>
    <row r="20" spans="1:7" ht="12.75">
      <c r="A20" s="5" t="s">
        <v>5</v>
      </c>
      <c r="B20" s="6">
        <f>B18+B11</f>
        <v>867</v>
      </c>
      <c r="C20" s="6">
        <f>C18+C11</f>
        <v>966</v>
      </c>
      <c r="D20" s="21">
        <f>C20/B20*100-100</f>
        <v>11.41868512110726</v>
      </c>
      <c r="E20" s="6">
        <f>E18+E11</f>
        <v>29903</v>
      </c>
      <c r="F20" s="6">
        <f>F18+F11</f>
        <v>30733</v>
      </c>
      <c r="G20" s="21">
        <f>F20/E20*100-100</f>
        <v>2.775641240009378</v>
      </c>
    </row>
    <row r="21" ht="12.75">
      <c r="A21" s="15" t="s">
        <v>19</v>
      </c>
    </row>
    <row r="22" ht="12.75">
      <c r="A22" s="32"/>
    </row>
    <row r="23" ht="12.75">
      <c r="A23" s="15"/>
    </row>
  </sheetData>
  <sheetProtection/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paperSize="9" r:id="rId2"/>
  <ignoredErrors>
    <ignoredError sqref="D17:D18 D20" formula="1"/>
    <ignoredError sqref="B11:C11 E11:F11" formulaRange="1"/>
    <ignoredError sqref="D11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Rosalia Giambrone</cp:lastModifiedBy>
  <cp:lastPrinted>2018-02-07T11:06:47Z</cp:lastPrinted>
  <dcterms:created xsi:type="dcterms:W3CDTF">2011-11-17T11:13:34Z</dcterms:created>
  <dcterms:modified xsi:type="dcterms:W3CDTF">2018-07-19T09:42:59Z</dcterms:modified>
  <cp:category/>
  <cp:version/>
  <cp:contentType/>
  <cp:contentStatus/>
</cp:coreProperties>
</file>