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5480" windowHeight="11640" activeTab="8"/>
  </bookViews>
  <sheets>
    <sheet name="Tav 13.1FATTA" sheetId="1" r:id="rId1"/>
    <sheet name="Tav 13.2 FATTA" sheetId="2" r:id="rId2"/>
    <sheet name="Tav 13.3FATTA" sheetId="3" r:id="rId3"/>
    <sheet name="Tav 13.4FATTA" sheetId="4" r:id="rId4"/>
    <sheet name="Tav.13.5FATTA" sheetId="5" r:id="rId5"/>
    <sheet name="Tab.13.6RESTA" sheetId="6" r:id="rId6"/>
    <sheet name="Tab.13.7FATTA" sheetId="7" r:id="rId7"/>
    <sheet name="Tab.13.8 FATTA" sheetId="8" r:id="rId8"/>
    <sheet name="Tab.13.8 segueFATTA" sheetId="9" r:id="rId9"/>
  </sheets>
  <definedNames>
    <definedName name="ALLEVAMENTI">'Tav 13.1FATTA'!#REF!</definedName>
    <definedName name="ERBACEE">'Tav 13.1FATTA'!#REF!</definedName>
    <definedName name="LEGNOSE">'Tav 13.1FATTA'!#REF!</definedName>
    <definedName name="PLV">'Tav 13.1FATTA'!#REF!</definedName>
    <definedName name="RIP4">'Tav 13.1FATTA'!#REF!</definedName>
    <definedName name="_xlnm.Print_Titles" localSheetId="0">'Tav 13.1FATTA'!$2:$8</definedName>
    <definedName name="_xlnm.Print_Titles" localSheetId="1">'Tav 13.2 FATTA'!$2:$4</definedName>
  </definedNames>
  <calcPr fullCalcOnLoad="1"/>
</workbook>
</file>

<file path=xl/sharedStrings.xml><?xml version="1.0" encoding="utf-8"?>
<sst xmlns="http://schemas.openxmlformats.org/spreadsheetml/2006/main" count="243" uniqueCount="107">
  <si>
    <t>PRODOTTI</t>
  </si>
  <si>
    <t>Frumento duro</t>
  </si>
  <si>
    <t>Patate</t>
  </si>
  <si>
    <t>Carote</t>
  </si>
  <si>
    <t>Carciofi</t>
  </si>
  <si>
    <t>Peperoni</t>
  </si>
  <si>
    <t>Pomodori</t>
  </si>
  <si>
    <t>Zucchine</t>
  </si>
  <si>
    <t>Cocomeri</t>
  </si>
  <si>
    <t>Uva da tavola</t>
  </si>
  <si>
    <t>Olio</t>
  </si>
  <si>
    <t>Arance</t>
  </si>
  <si>
    <t>Mandarini</t>
  </si>
  <si>
    <t>Limoni</t>
  </si>
  <si>
    <t>Pesche</t>
  </si>
  <si>
    <t>Pere</t>
  </si>
  <si>
    <t>Mandorle</t>
  </si>
  <si>
    <t>Carni bovine</t>
  </si>
  <si>
    <t>Carni suine</t>
  </si>
  <si>
    <t>Pollame</t>
  </si>
  <si>
    <t>Latte di vacca e bufala (000 hl)</t>
  </si>
  <si>
    <t>Latte di pecora e capra (000 hl)</t>
  </si>
  <si>
    <t>Uova (milioni di pezzi)</t>
  </si>
  <si>
    <t>Fonte: Elaborazione su dati ISTAT</t>
  </si>
  <si>
    <t>Sicilia</t>
  </si>
  <si>
    <t>Vino</t>
  </si>
  <si>
    <t>Da tavola</t>
  </si>
  <si>
    <t>Totale</t>
  </si>
  <si>
    <t>IGT</t>
  </si>
  <si>
    <t>-</t>
  </si>
  <si>
    <t>DOC e DOCG</t>
  </si>
  <si>
    <t>Nord-Centro</t>
  </si>
  <si>
    <t>Cereali</t>
  </si>
  <si>
    <t>Legumi secchi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</si>
  <si>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</si>
  <si>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</si>
  <si>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</si>
  <si>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</si>
  <si>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</si>
  <si>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</si>
  <si>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</si>
  <si>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</si>
  <si>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</si>
  <si>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Vite</t>
  </si>
  <si>
    <t>Olivo</t>
  </si>
  <si>
    <t>Agrumi</t>
  </si>
  <si>
    <t>Frutta fresca</t>
  </si>
  <si>
    <t>Bovini e bufalini</t>
  </si>
  <si>
    <t>Suini</t>
  </si>
  <si>
    <t>Ovini e caprini</t>
  </si>
  <si>
    <t>Num. capi</t>
  </si>
  <si>
    <t>Peso morto</t>
  </si>
  <si>
    <t>Italia</t>
  </si>
  <si>
    <t>Produzione</t>
  </si>
  <si>
    <t>Altri</t>
  </si>
  <si>
    <t>Solo alloggio</t>
  </si>
  <si>
    <t>Mezza pensione</t>
  </si>
  <si>
    <t>Aziende</t>
  </si>
  <si>
    <t>Posti letto</t>
  </si>
  <si>
    <t>Pensione completa</t>
  </si>
  <si>
    <t>Coltivazioni agricole</t>
  </si>
  <si>
    <t>Legnose</t>
  </si>
  <si>
    <t>Allevamenti zootecnici</t>
  </si>
  <si>
    <t>Totale produzione</t>
  </si>
  <si>
    <t>Sud - Isole</t>
  </si>
  <si>
    <t>Nord - Centro</t>
  </si>
  <si>
    <t>Sud-Isole</t>
  </si>
  <si>
    <t>Erbacee e foraggere</t>
  </si>
  <si>
    <t>Fonte: Elaborazione su dati ISTAT e Istituto Tagliacarne</t>
  </si>
  <si>
    <r>
      <t>Alloggio e 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colazione</t>
    </r>
  </si>
  <si>
    <t>Trasforma-zione</t>
  </si>
  <si>
    <t xml:space="preserve">Importa-zione </t>
  </si>
  <si>
    <t>Italia = 100</t>
  </si>
  <si>
    <t>Fonte: Elaborazione su dati Organismi di Controllo (OdG) e SINAB (Sistema di Informazione Nazionale sull'Agricoltura Biologica)</t>
  </si>
  <si>
    <t>Tavola 13.4  Produzione di vino con uve da vino per marchio di qualità</t>
  </si>
  <si>
    <r>
      <t xml:space="preserve">Tavola 13.8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 Aziende agrituristiche per tipo</t>
    </r>
  </si>
  <si>
    <t>(in migliaia di ettolitri)</t>
  </si>
  <si>
    <t>Tavola 13.5  Superfice utilizzata dei principali prodotti agricoli (in ettari)</t>
  </si>
  <si>
    <t xml:space="preserve">Tavola 13.7  Aziende biologiche per tipologia di attività (numero) </t>
  </si>
  <si>
    <t>Tavola 13.8 Aziende agrituristiche per tipo di autorizzazione di ospitalità (numero)</t>
  </si>
  <si>
    <t>2006</t>
  </si>
  <si>
    <t>2007</t>
  </si>
  <si>
    <t xml:space="preserve">pesca ai prezzi di base - Valori a prezzi correnti  (in milioni di euro) </t>
  </si>
  <si>
    <t xml:space="preserve">Tav. 13.1  Produzione dell'agricoltura e valore aggiunto dell'agricoltura, sivicoltura e </t>
  </si>
  <si>
    <t xml:space="preserve">Tav. 13.2  Produzione dell'agricoltura e valore aggiunto dell'agricoltura, sivicoltura e </t>
  </si>
  <si>
    <t>2009</t>
  </si>
  <si>
    <r>
      <t>Tavola 13.6  Bestiame macellato per specie</t>
    </r>
    <r>
      <rPr>
        <b/>
        <i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(capi in migliaia e peso in migliaia di tonnellate)</t>
    </r>
  </si>
  <si>
    <t>2010</t>
  </si>
  <si>
    <t>Attività di supporto agricoltura</t>
  </si>
  <si>
    <r>
      <t>pesca ai prezzi di base - Valori a prezzi costanti, del 2005</t>
    </r>
    <r>
      <rPr>
        <b/>
        <i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(in milioni di euro) </t>
    </r>
  </si>
  <si>
    <t>2011</t>
  </si>
  <si>
    <t>di autorizzazione di ospitalità (numero)</t>
  </si>
  <si>
    <t>Valore aggiunto dell'agricoltura, silvicoltura e pesca</t>
  </si>
  <si>
    <t xml:space="preserve">Valore aggiunto dell'agricoltura, silvicoltura e pesca </t>
  </si>
  <si>
    <t>2012</t>
  </si>
  <si>
    <t>n.d.</t>
  </si>
  <si>
    <r>
      <t>Tavola 13.3  Produzione raccolta dei principali prodotti agricoli</t>
    </r>
    <r>
      <rPr>
        <b/>
        <i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(quantità in migliaia di quintali)</t>
    </r>
  </si>
  <si>
    <t>13*</t>
  </si>
  <si>
    <t>297*</t>
  </si>
  <si>
    <t>42*</t>
  </si>
  <si>
    <t>255*</t>
  </si>
  <si>
    <t>* negli “importatori” sono compresi gli importatori che svolgono anche attività di produzione e preparazione</t>
  </si>
  <si>
    <t>2013</t>
  </si>
  <si>
    <t>Province - 2013</t>
  </si>
  <si>
    <t>Ripartizioni - 2013</t>
  </si>
  <si>
    <t>Ortaggi in piena aria*</t>
  </si>
  <si>
    <t>*Escluso produzione Sardegna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</si>
</sst>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;\-\ #,##0;_*\ &quot;-&quot;;"/>
    <numFmt numFmtId="165" formatCode="#,##0.0"/>
    <numFmt numFmtId="166" formatCode="* #,##0.0;\-\ #,##0.0;_*\ &quot;-&quot;;"/>
    <numFmt numFmtId="167" formatCode="0.0000000"/>
    <numFmt numFmtId="168" formatCode="0.00000000"/>
    <numFmt numFmtId="169" formatCode="0.000000000"/>
    <numFmt numFmtId="170" formatCode="0.00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 ;\-#,##0\ "/>
    <numFmt numFmtId="181" formatCode="#,##0.0_ ;\-#,##0.0\ 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#,##0;\-#,##0;_-* &quot;-&quot;?_-;"/>
    <numFmt numFmtId="197" formatCode="* ##,##0;\-?_#\.##0;_-* &quot;-&quot;?_-;"/>
    <numFmt numFmtId="198" formatCode="* ##,##0;?_-#,##0;_-* &quot;-&quot;?_-;"/>
    <numFmt numFmtId="199" formatCode="* ##,##0;_ \-#,##0;_-* &quot;-&quot;?_-;"/>
    <numFmt numFmtId="200" formatCode="* ###,#0\-_ #,##0;_-* &quot;-&quot;?_-;"/>
    <numFmt numFmtId="201" formatCode="* ##,##0;\-_ #,##0;_-* &quot;-&quot;?_-;"/>
    <numFmt numFmtId="202" formatCode="* ##,##0;\-_ #,##0;_-* &quot;-&quot;;"/>
    <numFmt numFmtId="203" formatCode="* ##,##0;\-* \ #,##0;_-* &quot;-&quot;;"/>
    <numFmt numFmtId="204" formatCode="* ##,##0;\-\ #,##0;_-* &quot;-&quot;;"/>
    <numFmt numFmtId="205" formatCode="* #,##0;\-\ #,##0;_*\ &quot;-&quot;"/>
    <numFmt numFmtId="206" formatCode="General_)"/>
    <numFmt numFmtId="207" formatCode="#,##0_);\(#,##0\)"/>
    <numFmt numFmtId="208" formatCode="0_)"/>
    <numFmt numFmtId="209" formatCode="_-* #,##0.0_-;\-* #,##0.0_-;_-* &quot;-&quot;_-;_-@_-"/>
    <numFmt numFmtId="210" formatCode="_-* #,##0.00_-;\-* #,##0.00_-;_-* &quot;-&quot;_-;_-@_-"/>
    <numFmt numFmtId="211" formatCode="#,##0.00_ ;\-#,##0.00\ "/>
    <numFmt numFmtId="212" formatCode="#,##0.0_);\(#,##0.0\)"/>
    <numFmt numFmtId="213" formatCode="0.00_ ;[Red]\-0.00\ "/>
    <numFmt numFmtId="214" formatCode="0.0_ ;[Red]\-0.0\ "/>
    <numFmt numFmtId="215" formatCode="0_ ;[Red]\-0\ "/>
    <numFmt numFmtId="216" formatCode="h\.mm\.ss"/>
    <numFmt numFmtId="217" formatCode="#,##0.000"/>
    <numFmt numFmtId="218" formatCode="* #,##0.00;\-\ #,##0.00;_*\ &quot;-&quot;;"/>
    <numFmt numFmtId="219" formatCode="* #,##0.000;\-\ #,##0.000;_*\ &quot;-&quot;;"/>
    <numFmt numFmtId="220" formatCode="#,##0.0000"/>
    <numFmt numFmtId="221" formatCode="#,##0.00000"/>
    <numFmt numFmtId="222" formatCode="#,##0.000_ ;\-#,##0.000\ "/>
    <numFmt numFmtId="223" formatCode="#,##0.0000_ ;\-#,##0.0000\ "/>
    <numFmt numFmtId="224" formatCode="#,##0.00_);\(#,##0.00\)"/>
    <numFmt numFmtId="225" formatCode="&quot;Attivo&quot;;&quot;Attivo&quot;;&quot;Inattivo&quot;"/>
  </numFmts>
  <fonts count="51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14" fillId="4" borderId="0" applyNumberFormat="0" applyBorder="0" applyAlignment="0" applyProtection="0"/>
    <xf numFmtId="0" fontId="34" fillId="5" borderId="0" applyNumberFormat="0" applyBorder="0" applyAlignment="0" applyProtection="0"/>
    <xf numFmtId="0" fontId="14" fillId="6" borderId="0" applyNumberFormat="0" applyBorder="0" applyAlignment="0" applyProtection="0"/>
    <xf numFmtId="0" fontId="34" fillId="7" borderId="0" applyNumberFormat="0" applyBorder="0" applyAlignment="0" applyProtection="0"/>
    <xf numFmtId="0" fontId="14" fillId="8" borderId="0" applyNumberFormat="0" applyBorder="0" applyAlignment="0" applyProtection="0"/>
    <xf numFmtId="0" fontId="34" fillId="9" borderId="0" applyNumberFormat="0" applyBorder="0" applyAlignment="0" applyProtection="0"/>
    <xf numFmtId="0" fontId="14" fillId="10" borderId="0" applyNumberFormat="0" applyBorder="0" applyAlignment="0" applyProtection="0"/>
    <xf numFmtId="0" fontId="34" fillId="11" borderId="0" applyNumberFormat="0" applyBorder="0" applyAlignment="0" applyProtection="0"/>
    <xf numFmtId="0" fontId="14" fillId="12" borderId="0" applyNumberFormat="0" applyBorder="0" applyAlignment="0" applyProtection="0"/>
    <xf numFmtId="0" fontId="34" fillId="13" borderId="0" applyNumberFormat="0" applyBorder="0" applyAlignment="0" applyProtection="0"/>
    <xf numFmtId="0" fontId="14" fillId="14" borderId="0" applyNumberFormat="0" applyBorder="0" applyAlignment="0" applyProtection="0"/>
    <xf numFmtId="0" fontId="34" fillId="15" borderId="0" applyNumberFormat="0" applyBorder="0" applyAlignment="0" applyProtection="0"/>
    <xf numFmtId="0" fontId="14" fillId="16" borderId="0" applyNumberFormat="0" applyBorder="0" applyAlignment="0" applyProtection="0"/>
    <xf numFmtId="0" fontId="34" fillId="17" borderId="0" applyNumberFormat="0" applyBorder="0" applyAlignment="0" applyProtection="0"/>
    <xf numFmtId="0" fontId="1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8" borderId="0" applyNumberFormat="0" applyBorder="0" applyAlignment="0" applyProtection="0"/>
    <xf numFmtId="0" fontId="34" fillId="20" borderId="0" applyNumberFormat="0" applyBorder="0" applyAlignment="0" applyProtection="0"/>
    <xf numFmtId="0" fontId="14" fillId="14" borderId="0" applyNumberFormat="0" applyBorder="0" applyAlignment="0" applyProtection="0"/>
    <xf numFmtId="0" fontId="34" fillId="21" borderId="0" applyNumberFormat="0" applyBorder="0" applyAlignment="0" applyProtection="0"/>
    <xf numFmtId="0" fontId="14" fillId="22" borderId="0" applyNumberFormat="0" applyBorder="0" applyAlignment="0" applyProtection="0"/>
    <xf numFmtId="0" fontId="34" fillId="23" borderId="0" applyNumberFormat="0" applyBorder="0" applyAlignment="0" applyProtection="0"/>
    <xf numFmtId="0" fontId="15" fillId="24" borderId="0" applyNumberFormat="0" applyBorder="0" applyAlignment="0" applyProtection="0"/>
    <xf numFmtId="0" fontId="35" fillId="25" borderId="0" applyNumberFormat="0" applyBorder="0" applyAlignment="0" applyProtection="0"/>
    <xf numFmtId="0" fontId="15" fillId="16" borderId="0" applyNumberFormat="0" applyBorder="0" applyAlignment="0" applyProtection="0"/>
    <xf numFmtId="0" fontId="35" fillId="26" borderId="0" applyNumberFormat="0" applyBorder="0" applyAlignment="0" applyProtection="0"/>
    <xf numFmtId="0" fontId="15" fillId="18" borderId="0" applyNumberFormat="0" applyBorder="0" applyAlignment="0" applyProtection="0"/>
    <xf numFmtId="0" fontId="35" fillId="27" borderId="0" applyNumberFormat="0" applyBorder="0" applyAlignment="0" applyProtection="0"/>
    <xf numFmtId="0" fontId="15" fillId="28" borderId="0" applyNumberFormat="0" applyBorder="0" applyAlignment="0" applyProtection="0"/>
    <xf numFmtId="0" fontId="35" fillId="29" borderId="0" applyNumberFormat="0" applyBorder="0" applyAlignment="0" applyProtection="0"/>
    <xf numFmtId="0" fontId="15" fillId="30" borderId="0" applyNumberFormat="0" applyBorder="0" applyAlignment="0" applyProtection="0"/>
    <xf numFmtId="0" fontId="35" fillId="31" borderId="0" applyNumberFormat="0" applyBorder="0" applyAlignment="0" applyProtection="0"/>
    <xf numFmtId="0" fontId="15" fillId="32" borderId="0" applyNumberFormat="0" applyBorder="0" applyAlignment="0" applyProtection="0"/>
    <xf numFmtId="0" fontId="35" fillId="33" borderId="0" applyNumberFormat="0" applyBorder="0" applyAlignment="0" applyProtection="0"/>
    <xf numFmtId="0" fontId="16" fillId="34" borderId="1" applyNumberFormat="0" applyAlignment="0" applyProtection="0"/>
    <xf numFmtId="0" fontId="36" fillId="35" borderId="2" applyNumberFormat="0" applyAlignment="0" applyProtection="0"/>
    <xf numFmtId="0" fontId="17" fillId="0" borderId="3" applyNumberFormat="0" applyFill="0" applyAlignment="0" applyProtection="0"/>
    <xf numFmtId="0" fontId="37" fillId="0" borderId="4" applyNumberFormat="0" applyFill="0" applyAlignment="0" applyProtection="0"/>
    <xf numFmtId="0" fontId="18" fillId="36" borderId="5" applyNumberFormat="0" applyAlignment="0" applyProtection="0"/>
    <xf numFmtId="0" fontId="38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35" fillId="39" borderId="0" applyNumberFormat="0" applyBorder="0" applyAlignment="0" applyProtection="0"/>
    <xf numFmtId="0" fontId="15" fillId="40" borderId="0" applyNumberFormat="0" applyBorder="0" applyAlignment="0" applyProtection="0"/>
    <xf numFmtId="0" fontId="35" fillId="41" borderId="0" applyNumberFormat="0" applyBorder="0" applyAlignment="0" applyProtection="0"/>
    <xf numFmtId="0" fontId="15" fillId="42" borderId="0" applyNumberFormat="0" applyBorder="0" applyAlignment="0" applyProtection="0"/>
    <xf numFmtId="0" fontId="35" fillId="43" borderId="0" applyNumberFormat="0" applyBorder="0" applyAlignment="0" applyProtection="0"/>
    <xf numFmtId="0" fontId="15" fillId="28" borderId="0" applyNumberFormat="0" applyBorder="0" applyAlignment="0" applyProtection="0"/>
    <xf numFmtId="0" fontId="35" fillId="44" borderId="0" applyNumberFormat="0" applyBorder="0" applyAlignment="0" applyProtection="0"/>
    <xf numFmtId="0" fontId="15" fillId="30" borderId="0" applyNumberFormat="0" applyBorder="0" applyAlignment="0" applyProtection="0"/>
    <xf numFmtId="0" fontId="35" fillId="45" borderId="0" applyNumberFormat="0" applyBorder="0" applyAlignment="0" applyProtection="0"/>
    <xf numFmtId="0" fontId="15" fillId="46" borderId="0" applyNumberFormat="0" applyBorder="0" applyAlignment="0" applyProtection="0"/>
    <xf numFmtId="0" fontId="35" fillId="47" borderId="0" applyNumberFormat="0" applyBorder="0" applyAlignment="0" applyProtection="0"/>
    <xf numFmtId="44" fontId="0" fillId="0" borderId="0" applyFont="0" applyFill="0" applyBorder="0" applyAlignment="0" applyProtection="0"/>
    <xf numFmtId="0" fontId="19" fillId="12" borderId="1" applyNumberFormat="0" applyAlignment="0" applyProtection="0"/>
    <xf numFmtId="0" fontId="39" fillId="4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9" borderId="0" applyNumberFormat="0" applyBorder="0" applyAlignment="0" applyProtection="0"/>
    <xf numFmtId="0" fontId="40" fillId="50" borderId="0" applyNumberFormat="0" applyBorder="0" applyAlignment="0" applyProtection="0"/>
    <xf numFmtId="207" fontId="6" fillId="0" borderId="0">
      <alignment/>
      <protection/>
    </xf>
    <xf numFmtId="0" fontId="0" fillId="51" borderId="7" applyNumberFormat="0" applyFont="0" applyAlignment="0" applyProtection="0"/>
    <xf numFmtId="0" fontId="34" fillId="52" borderId="8" applyNumberFormat="0" applyFont="0" applyAlignment="0" applyProtection="0"/>
    <xf numFmtId="0" fontId="21" fillId="34" borderId="9" applyNumberFormat="0" applyAlignment="0" applyProtection="0"/>
    <xf numFmtId="0" fontId="41" fillId="35" borderId="10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4" fillId="0" borderId="12" applyNumberFormat="0" applyFill="0" applyAlignment="0" applyProtection="0"/>
    <xf numFmtId="0" fontId="26" fillId="0" borderId="13" applyNumberFormat="0" applyFill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4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48" fillId="0" borderId="18" applyNumberFormat="0" applyFill="0" applyAlignment="0" applyProtection="0"/>
    <xf numFmtId="164" fontId="1" fillId="0" borderId="0">
      <alignment/>
      <protection/>
    </xf>
    <xf numFmtId="0" fontId="29" fillId="4" borderId="0" applyNumberFormat="0" applyBorder="0" applyAlignment="0" applyProtection="0"/>
    <xf numFmtId="0" fontId="49" fillId="53" borderId="0" applyNumberFormat="0" applyBorder="0" applyAlignment="0" applyProtection="0"/>
    <xf numFmtId="0" fontId="30" fillId="6" borderId="0" applyNumberFormat="0" applyBorder="0" applyAlignment="0" applyProtection="0"/>
    <xf numFmtId="0" fontId="50" fillId="5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80" fontId="0" fillId="0" borderId="0" xfId="75" applyNumberFormat="1" applyFont="1" applyBorder="1" applyAlignment="1">
      <alignment horizontal="right"/>
    </xf>
    <xf numFmtId="211" fontId="2" fillId="0" borderId="0" xfId="7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07" fontId="7" fillId="0" borderId="0" xfId="78" applyFont="1" applyProtection="1">
      <alignment/>
      <protection/>
    </xf>
    <xf numFmtId="207" fontId="8" fillId="0" borderId="0" xfId="78" applyFont="1" applyProtection="1">
      <alignment/>
      <protection/>
    </xf>
    <xf numFmtId="207" fontId="7" fillId="0" borderId="0" xfId="78" applyFont="1" applyBorder="1" applyProtection="1">
      <alignment/>
      <protection/>
    </xf>
    <xf numFmtId="0" fontId="0" fillId="0" borderId="0" xfId="0" applyFont="1" applyAlignment="1">
      <alignment horizontal="left"/>
    </xf>
    <xf numFmtId="180" fontId="0" fillId="0" borderId="19" xfId="7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0" fillId="0" borderId="0" xfId="100" applyFont="1" applyBorder="1" applyAlignment="1">
      <alignment horizontal="left"/>
      <protection/>
    </xf>
    <xf numFmtId="164" fontId="0" fillId="0" borderId="0" xfId="100" applyFont="1" applyBorder="1">
      <alignment/>
      <protection/>
    </xf>
    <xf numFmtId="164" fontId="9" fillId="0" borderId="0" xfId="100" applyFont="1" applyBorder="1">
      <alignment/>
      <protection/>
    </xf>
    <xf numFmtId="164" fontId="0" fillId="0" borderId="0" xfId="0" applyNumberFormat="1" applyFont="1" applyAlignment="1">
      <alignment/>
    </xf>
    <xf numFmtId="164" fontId="2" fillId="0" borderId="0" xfId="100" applyFont="1" applyBorder="1">
      <alignment/>
      <protection/>
    </xf>
    <xf numFmtId="164" fontId="0" fillId="0" borderId="0" xfId="0" applyNumberFormat="1" applyFont="1" applyBorder="1" applyAlignment="1">
      <alignment/>
    </xf>
    <xf numFmtId="0" fontId="9" fillId="0" borderId="19" xfId="0" applyFont="1" applyBorder="1" applyAlignment="1" quotePrefix="1">
      <alignment horizontal="left"/>
    </xf>
    <xf numFmtId="164" fontId="9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164" fontId="2" fillId="0" borderId="19" xfId="100" applyFont="1" applyBorder="1">
      <alignment/>
      <protection/>
    </xf>
    <xf numFmtId="164" fontId="0" fillId="0" borderId="19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80" fontId="0" fillId="0" borderId="0" xfId="75" applyNumberFormat="1" applyFont="1" applyFill="1" applyBorder="1" applyAlignment="1">
      <alignment horizontal="right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81" fontId="9" fillId="0" borderId="0" xfId="75" applyNumberFormat="1" applyFont="1" applyBorder="1" applyAlignment="1">
      <alignment horizontal="right"/>
    </xf>
    <xf numFmtId="0" fontId="0" fillId="0" borderId="21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80" fontId="9" fillId="0" borderId="0" xfId="75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right" indent="2"/>
    </xf>
    <xf numFmtId="180" fontId="0" fillId="0" borderId="0" xfId="75" applyNumberFormat="1" applyFont="1" applyBorder="1" applyAlignment="1">
      <alignment horizontal="right" indent="1"/>
    </xf>
    <xf numFmtId="0" fontId="0" fillId="0" borderId="21" xfId="0" applyFont="1" applyBorder="1" applyAlignment="1">
      <alignment horizontal="right" vertical="center"/>
    </xf>
    <xf numFmtId="164" fontId="13" fillId="0" borderId="0" xfId="0" applyNumberFormat="1" applyFont="1" applyAlignment="1">
      <alignment/>
    </xf>
    <xf numFmtId="180" fontId="0" fillId="0" borderId="0" xfId="75" applyNumberFormat="1" applyFont="1" applyFill="1" applyBorder="1" applyAlignment="1">
      <alignment horizontal="right" indent="1"/>
    </xf>
    <xf numFmtId="1" fontId="0" fillId="0" borderId="0" xfId="0" applyNumberFormat="1" applyFont="1" applyAlignment="1">
      <alignment/>
    </xf>
    <xf numFmtId="181" fontId="0" fillId="0" borderId="0" xfId="75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75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indent="2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166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75" fontId="9" fillId="0" borderId="0" xfId="0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07" fontId="0" fillId="0" borderId="20" xfId="78" applyFont="1" applyBorder="1" applyAlignment="1" applyProtection="1">
      <alignment horizontal="left" vertical="center"/>
      <protection/>
    </xf>
    <xf numFmtId="207" fontId="0" fillId="0" borderId="19" xfId="78" applyFont="1" applyBorder="1" applyAlignment="1" applyProtection="1">
      <alignment horizontal="left" vertical="center"/>
      <protection/>
    </xf>
    <xf numFmtId="207" fontId="0" fillId="0" borderId="21" xfId="78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_PROD_BASE_05_tagliacarne" xfId="78"/>
    <cellStyle name="Nota" xfId="79"/>
    <cellStyle name="Nota 2" xfId="80"/>
    <cellStyle name="Output" xfId="81"/>
    <cellStyle name="Output 2" xfId="82"/>
    <cellStyle name="Percent" xfId="83"/>
    <cellStyle name="Testo avviso" xfId="84"/>
    <cellStyle name="Testo avviso 2" xfId="85"/>
    <cellStyle name="Testo descrittivo" xfId="86"/>
    <cellStyle name="Testo descrittivo 2" xfId="87"/>
    <cellStyle name="Titolo" xfId="88"/>
    <cellStyle name="Titolo 1" xfId="89"/>
    <cellStyle name="Titolo 1 2" xfId="90"/>
    <cellStyle name="Titolo 2" xfId="91"/>
    <cellStyle name="Titolo 2 2" xfId="92"/>
    <cellStyle name="Titolo 3" xfId="93"/>
    <cellStyle name="Titolo 3 2" xfId="94"/>
    <cellStyle name="Titolo 4" xfId="95"/>
    <cellStyle name="Titolo 4 2" xfId="96"/>
    <cellStyle name="Titolo 5" xfId="97"/>
    <cellStyle name="Totale" xfId="98"/>
    <cellStyle name="Totale 2" xfId="99"/>
    <cellStyle name="trattino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53244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" name="Testo 4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" name="Testo 8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sto 9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514350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5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514350</xdr:colOff>
      <xdr:row>4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45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5" name="Testo 8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6" name="Testo 9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" name="Testo 3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7" name="Testo 8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9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1" name="Testo 8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914400" y="96202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Testo 2"/>
        <xdr:cNvSpPr txBox="1">
          <a:spLocks noChangeArrowheads="1"/>
        </xdr:cNvSpPr>
      </xdr:nvSpPr>
      <xdr:spPr>
        <a:xfrm>
          <a:off x="914400" y="96202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914400" y="96202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25622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25622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914400" y="12382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914400" y="12382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914400" y="12382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46" name="Testo 3"/>
        <xdr:cNvSpPr txBox="1">
          <a:spLocks noChangeArrowheads="1"/>
        </xdr:cNvSpPr>
      </xdr:nvSpPr>
      <xdr:spPr>
        <a:xfrm>
          <a:off x="25622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25622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05740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05740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38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838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1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5" name="Testo 5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6" name="Testo 6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9" name="Testo 2"/>
        <xdr:cNvSpPr txBox="1">
          <a:spLocks noChangeArrowheads="1"/>
        </xdr:cNvSpPr>
      </xdr:nvSpPr>
      <xdr:spPr>
        <a:xfrm>
          <a:off x="45148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45148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45148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2" name="Testo 5"/>
        <xdr:cNvSpPr txBox="1">
          <a:spLocks noChangeArrowheads="1"/>
        </xdr:cNvSpPr>
      </xdr:nvSpPr>
      <xdr:spPr>
        <a:xfrm>
          <a:off x="451485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3" name="Testo 6"/>
        <xdr:cNvSpPr txBox="1">
          <a:spLocks noChangeArrowheads="1"/>
        </xdr:cNvSpPr>
      </xdr:nvSpPr>
      <xdr:spPr>
        <a:xfrm>
          <a:off x="451485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5148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45148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5148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45148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569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56959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56959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569595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569595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57225" y="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29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657225" y="123825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6291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6291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6291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6291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657225" y="123825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38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657225" y="123825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6291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629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38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657225" y="2276475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457200</xdr:colOff>
      <xdr:row>10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22764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657225" y="2276475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4629150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43529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5610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457200</xdr:colOff>
      <xdr:row>10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22764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0" y="43529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5610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657225" y="331470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3147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" name="Testo 2"/>
        <xdr:cNvSpPr txBox="1">
          <a:spLocks noChangeArrowheads="1"/>
        </xdr:cNvSpPr>
      </xdr:nvSpPr>
      <xdr:spPr>
        <a:xfrm>
          <a:off x="657225" y="3314700"/>
          <a:ext cx="397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3147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486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29577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29577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2957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2957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5" name="Testo 9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1038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7" name="Testo 3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8" name="Testo 4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1038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2076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3276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0" y="3114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609600</xdr:colOff>
      <xdr:row>21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4152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276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3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66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2764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2764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6480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6480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6480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6480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6480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6480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6480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36480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6480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6480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23145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3145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21" name="Testo 5"/>
        <xdr:cNvSpPr txBox="1">
          <a:spLocks noChangeArrowheads="1"/>
        </xdr:cNvSpPr>
      </xdr:nvSpPr>
      <xdr:spPr>
        <a:xfrm>
          <a:off x="23145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22" name="Testo 6"/>
        <xdr:cNvSpPr txBox="1">
          <a:spLocks noChangeArrowheads="1"/>
        </xdr:cNvSpPr>
      </xdr:nvSpPr>
      <xdr:spPr>
        <a:xfrm>
          <a:off x="23145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3145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3145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1581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23145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3145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5"/>
  <sheetViews>
    <sheetView zoomScalePageLayoutView="0" workbookViewId="0" topLeftCell="A1">
      <selection activeCell="D37" sqref="D37"/>
    </sheetView>
  </sheetViews>
  <sheetFormatPr defaultColWidth="14.421875" defaultRowHeight="12.75"/>
  <cols>
    <col min="1" max="1" width="7.7109375" style="10" customWidth="1"/>
    <col min="2" max="4" width="9.28125" style="10" customWidth="1"/>
    <col min="5" max="5" width="11.00390625" style="10" customWidth="1"/>
    <col min="6" max="7" width="10.00390625" style="10" customWidth="1"/>
    <col min="8" max="8" width="13.28125" style="10" customWidth="1"/>
    <col min="9" max="16384" width="14.421875" style="10" customWidth="1"/>
  </cols>
  <sheetData>
    <row r="1" ht="24.75" customHeight="1">
      <c r="A1" s="59" t="s">
        <v>83</v>
      </c>
    </row>
    <row r="2" spans="1:8" ht="24.75" customHeight="1">
      <c r="A2" s="60" t="s">
        <v>82</v>
      </c>
      <c r="B2" s="2"/>
      <c r="C2" s="2"/>
      <c r="D2" s="2"/>
      <c r="E2" s="2"/>
      <c r="F2" s="2"/>
      <c r="G2" s="2"/>
      <c r="H2" s="2"/>
    </row>
    <row r="3" spans="1:8" ht="15.75" customHeight="1">
      <c r="A3" s="89"/>
      <c r="B3" s="91" t="s">
        <v>60</v>
      </c>
      <c r="C3" s="91"/>
      <c r="D3" s="91"/>
      <c r="E3" s="85" t="s">
        <v>62</v>
      </c>
      <c r="F3" s="85" t="s">
        <v>88</v>
      </c>
      <c r="G3" s="85" t="s">
        <v>63</v>
      </c>
      <c r="H3" s="87" t="s">
        <v>92</v>
      </c>
    </row>
    <row r="4" spans="1:8" ht="49.5" customHeight="1">
      <c r="A4" s="90"/>
      <c r="B4" s="18" t="s">
        <v>67</v>
      </c>
      <c r="C4" s="18" t="s">
        <v>61</v>
      </c>
      <c r="D4" s="18" t="s">
        <v>27</v>
      </c>
      <c r="E4" s="86"/>
      <c r="F4" s="86"/>
      <c r="G4" s="86"/>
      <c r="H4" s="88"/>
    </row>
    <row r="5" spans="1:8" ht="21.75" customHeight="1">
      <c r="A5" s="84" t="s">
        <v>24</v>
      </c>
      <c r="B5" s="84"/>
      <c r="C5" s="84"/>
      <c r="D5" s="84"/>
      <c r="E5" s="84"/>
      <c r="F5" s="84"/>
      <c r="G5" s="84"/>
      <c r="H5" s="84"/>
    </row>
    <row r="6" spans="1:8" ht="12.75">
      <c r="A6" s="13">
        <v>2009</v>
      </c>
      <c r="B6" s="5">
        <v>1383.267916974074</v>
      </c>
      <c r="C6" s="5">
        <v>1456.5406151917284</v>
      </c>
      <c r="D6" s="5">
        <f>+B6+C6</f>
        <v>2839.8085321658027</v>
      </c>
      <c r="E6" s="5">
        <v>469</v>
      </c>
      <c r="F6" s="5">
        <v>622</v>
      </c>
      <c r="G6" s="5">
        <v>3930.8085321658027</v>
      </c>
      <c r="H6" s="5">
        <v>2794.3793566804056</v>
      </c>
    </row>
    <row r="7" spans="1:8" ht="12.75">
      <c r="A7" s="13">
        <v>2010</v>
      </c>
      <c r="B7" s="5">
        <v>1267.4031730143788</v>
      </c>
      <c r="C7" s="5">
        <v>1526.48100352748</v>
      </c>
      <c r="D7" s="5">
        <f>+B7+C7</f>
        <v>2793.884176541859</v>
      </c>
      <c r="E7" s="5">
        <v>460</v>
      </c>
      <c r="F7" s="5">
        <v>645</v>
      </c>
      <c r="G7" s="5">
        <v>3898.884176541859</v>
      </c>
      <c r="H7" s="5">
        <v>2808</v>
      </c>
    </row>
    <row r="8" spans="1:8" ht="12.75">
      <c r="A8" s="13">
        <v>2011</v>
      </c>
      <c r="B8" s="5">
        <v>1499</v>
      </c>
      <c r="C8" s="5">
        <v>1338</v>
      </c>
      <c r="D8" s="5">
        <f>+B8+C8</f>
        <v>2837</v>
      </c>
      <c r="E8" s="5">
        <v>494</v>
      </c>
      <c r="F8" s="5">
        <v>677</v>
      </c>
      <c r="G8" s="5">
        <v>4009</v>
      </c>
      <c r="H8" s="5">
        <v>2842</v>
      </c>
    </row>
    <row r="9" spans="1:8" ht="12.75">
      <c r="A9" s="13">
        <v>2012</v>
      </c>
      <c r="B9" s="5">
        <v>1509.85465011652</v>
      </c>
      <c r="C9" s="5">
        <v>1570</v>
      </c>
      <c r="D9" s="5">
        <v>3080</v>
      </c>
      <c r="E9" s="5">
        <v>538</v>
      </c>
      <c r="F9" s="5">
        <v>713</v>
      </c>
      <c r="G9" s="5">
        <v>4332</v>
      </c>
      <c r="H9" s="5">
        <v>3041</v>
      </c>
    </row>
    <row r="10" spans="1:8" ht="12.75">
      <c r="A10" s="13">
        <v>2013</v>
      </c>
      <c r="B10" s="5">
        <v>1536.9913754541499</v>
      </c>
      <c r="C10" s="5">
        <v>1677</v>
      </c>
      <c r="D10" s="5">
        <v>3214</v>
      </c>
      <c r="E10" s="5">
        <v>535</v>
      </c>
      <c r="F10" s="5">
        <v>737</v>
      </c>
      <c r="G10" s="5">
        <v>4486</v>
      </c>
      <c r="H10" s="5">
        <v>3172</v>
      </c>
    </row>
    <row r="11" spans="1:8" ht="18" customHeight="1">
      <c r="A11" s="84" t="s">
        <v>64</v>
      </c>
      <c r="B11" s="84"/>
      <c r="C11" s="84"/>
      <c r="D11" s="84"/>
      <c r="E11" s="84"/>
      <c r="F11" s="84"/>
      <c r="G11" s="84"/>
      <c r="H11" s="84"/>
    </row>
    <row r="12" spans="1:8" ht="12.75">
      <c r="A12" s="13">
        <v>2009</v>
      </c>
      <c r="B12" s="5">
        <v>6007.864701685288</v>
      </c>
      <c r="C12" s="5">
        <v>4677.540514916094</v>
      </c>
      <c r="D12" s="5">
        <f>+B12+C12</f>
        <v>10685.405216601383</v>
      </c>
      <c r="E12" s="5">
        <v>3028.8762400579853</v>
      </c>
      <c r="F12" s="5">
        <v>2460.940619665055</v>
      </c>
      <c r="G12" s="5">
        <v>16175.222</v>
      </c>
      <c r="H12" s="5">
        <v>10553.481</v>
      </c>
    </row>
    <row r="13" spans="1:8" ht="12.75">
      <c r="A13" s="13">
        <v>2010</v>
      </c>
      <c r="B13" s="5">
        <v>5885.638516572105</v>
      </c>
      <c r="C13" s="5">
        <v>4920.863677028359</v>
      </c>
      <c r="D13" s="5">
        <v>10806.502193600463</v>
      </c>
      <c r="E13" s="5">
        <v>2908.9154869863078</v>
      </c>
      <c r="F13" s="5">
        <v>2550</v>
      </c>
      <c r="G13" s="5">
        <v>16265.762</v>
      </c>
      <c r="H13" s="5">
        <v>10572.628</v>
      </c>
    </row>
    <row r="14" spans="1:8" ht="12.75">
      <c r="A14" s="13">
        <v>2011</v>
      </c>
      <c r="B14" s="5">
        <v>6542</v>
      </c>
      <c r="C14" s="5">
        <v>4935</v>
      </c>
      <c r="D14" s="5">
        <v>11477</v>
      </c>
      <c r="E14" s="5">
        <v>3119</v>
      </c>
      <c r="F14" s="5">
        <v>2669</v>
      </c>
      <c r="G14" s="5">
        <v>17268</v>
      </c>
      <c r="H14" s="5">
        <v>11112.491</v>
      </c>
    </row>
    <row r="15" spans="1:8" ht="12.75">
      <c r="A15" s="13">
        <v>2012</v>
      </c>
      <c r="B15" s="5">
        <v>6607</v>
      </c>
      <c r="C15" s="5">
        <v>5110</v>
      </c>
      <c r="D15" s="5">
        <v>11728</v>
      </c>
      <c r="E15" s="5">
        <v>3316</v>
      </c>
      <c r="F15" s="5">
        <v>2810</v>
      </c>
      <c r="G15" s="5">
        <v>17854</v>
      </c>
      <c r="H15" s="5">
        <v>11339.92</v>
      </c>
    </row>
    <row r="16" spans="1:8" ht="12.75">
      <c r="A16" s="13">
        <v>2013</v>
      </c>
      <c r="B16" s="5">
        <v>6902</v>
      </c>
      <c r="C16" s="5">
        <v>5553</v>
      </c>
      <c r="D16" s="5">
        <v>12455</v>
      </c>
      <c r="E16" s="5">
        <v>3227</v>
      </c>
      <c r="F16" s="5">
        <v>2905</v>
      </c>
      <c r="G16" s="5">
        <v>18587</v>
      </c>
      <c r="H16" s="5">
        <v>12098.264</v>
      </c>
    </row>
    <row r="17" spans="1:8" s="11" customFormat="1" ht="18" customHeight="1">
      <c r="A17" s="84" t="s">
        <v>65</v>
      </c>
      <c r="B17" s="84"/>
      <c r="C17" s="84"/>
      <c r="D17" s="84"/>
      <c r="E17" s="84"/>
      <c r="F17" s="84"/>
      <c r="G17" s="84"/>
      <c r="H17" s="84"/>
    </row>
    <row r="18" spans="1:8" s="11" customFormat="1" ht="12.75">
      <c r="A18" s="13">
        <v>2009</v>
      </c>
      <c r="B18" s="5">
        <v>8343.017298314711</v>
      </c>
      <c r="C18" s="5">
        <v>5230.266765083905</v>
      </c>
      <c r="D18" s="5">
        <v>13573.284063398616</v>
      </c>
      <c r="E18" s="5">
        <v>11926.112719942015</v>
      </c>
      <c r="F18" s="5">
        <v>3210.4960365073525</v>
      </c>
      <c r="G18" s="5">
        <v>28709.89332617241</v>
      </c>
      <c r="H18" s="5">
        <v>15760.19672530067</v>
      </c>
    </row>
    <row r="19" spans="1:8" s="11" customFormat="1" ht="12.75">
      <c r="A19" s="13">
        <v>2010</v>
      </c>
      <c r="B19" s="5">
        <v>8709.846483427897</v>
      </c>
      <c r="C19" s="5">
        <v>5216.028897334683</v>
      </c>
      <c r="D19" s="5">
        <v>13925.87538076258</v>
      </c>
      <c r="E19" s="5">
        <v>11894.991161785678</v>
      </c>
      <c r="F19" s="5">
        <v>3308</v>
      </c>
      <c r="G19" s="5">
        <v>29128.237999999998</v>
      </c>
      <c r="H19" s="5">
        <v>15755.372</v>
      </c>
    </row>
    <row r="20" spans="1:8" s="11" customFormat="1" ht="12.75">
      <c r="A20" s="13">
        <v>2011</v>
      </c>
      <c r="B20" s="5">
        <v>9883.637999999999</v>
      </c>
      <c r="C20" s="5">
        <v>5201.8925743630425</v>
      </c>
      <c r="D20" s="5">
        <v>15085.530574363042</v>
      </c>
      <c r="E20" s="5">
        <v>13210</v>
      </c>
      <c r="F20" s="5">
        <v>3456</v>
      </c>
      <c r="G20" s="5">
        <v>31749</v>
      </c>
      <c r="H20" s="5">
        <v>17043.509</v>
      </c>
    </row>
    <row r="21" spans="1:8" s="11" customFormat="1" ht="12.75">
      <c r="A21" s="13">
        <v>2012</v>
      </c>
      <c r="B21" s="5">
        <v>9072.074</v>
      </c>
      <c r="C21" s="5">
        <v>5368</v>
      </c>
      <c r="D21" s="5">
        <v>14575</v>
      </c>
      <c r="E21" s="5">
        <v>14068</v>
      </c>
      <c r="F21" s="5">
        <v>3631</v>
      </c>
      <c r="G21" s="5">
        <v>32274</v>
      </c>
      <c r="H21" s="5">
        <v>17098.08</v>
      </c>
    </row>
    <row r="22" spans="1:8" s="11" customFormat="1" ht="12.75">
      <c r="A22" s="13">
        <v>2013</v>
      </c>
      <c r="B22" s="5">
        <v>9001</v>
      </c>
      <c r="C22" s="5">
        <v>6274</v>
      </c>
      <c r="D22" s="5">
        <v>15275</v>
      </c>
      <c r="E22" s="5">
        <v>14330</v>
      </c>
      <c r="F22" s="5">
        <v>3760</v>
      </c>
      <c r="G22" s="5">
        <v>33365</v>
      </c>
      <c r="H22" s="5">
        <v>17946.736</v>
      </c>
    </row>
    <row r="23" spans="1:8" s="11" customFormat="1" ht="18" customHeight="1">
      <c r="A23" s="84" t="s">
        <v>52</v>
      </c>
      <c r="B23" s="84"/>
      <c r="C23" s="84"/>
      <c r="D23" s="84"/>
      <c r="E23" s="84"/>
      <c r="F23" s="84"/>
      <c r="G23" s="84"/>
      <c r="H23" s="84"/>
    </row>
    <row r="24" spans="1:8" s="11" customFormat="1" ht="12.75">
      <c r="A24" s="13">
        <v>2009</v>
      </c>
      <c r="B24" s="5">
        <v>14350.882</v>
      </c>
      <c r="C24" s="5">
        <v>9907.807279999999</v>
      </c>
      <c r="D24" s="5">
        <f>+B24+C24</f>
        <v>24258.68928</v>
      </c>
      <c r="E24" s="5">
        <v>14954.98896</v>
      </c>
      <c r="F24" s="5">
        <v>5671.436656172407</v>
      </c>
      <c r="G24" s="5">
        <v>44885.11532617241</v>
      </c>
      <c r="H24" s="5">
        <v>26313.67772530067</v>
      </c>
    </row>
    <row r="25" spans="1:8" s="11" customFormat="1" ht="12.75">
      <c r="A25" s="13">
        <v>2010</v>
      </c>
      <c r="B25" s="5">
        <v>14595.485</v>
      </c>
      <c r="C25" s="5">
        <v>10136.892574363043</v>
      </c>
      <c r="D25" s="5">
        <f>+B25+C25</f>
        <v>24732.377574363043</v>
      </c>
      <c r="E25" s="5">
        <v>14803.906648771987</v>
      </c>
      <c r="F25" s="5">
        <v>5858</v>
      </c>
      <c r="G25" s="5">
        <v>45394</v>
      </c>
      <c r="H25" s="5">
        <v>26328</v>
      </c>
    </row>
    <row r="26" spans="1:8" s="11" customFormat="1" ht="12.75">
      <c r="A26" s="13">
        <v>2011</v>
      </c>
      <c r="B26" s="5">
        <v>16425.638</v>
      </c>
      <c r="C26" s="5">
        <v>10136.892574363043</v>
      </c>
      <c r="D26" s="5">
        <f>+B26+C26</f>
        <v>26562.53057436304</v>
      </c>
      <c r="E26" s="5">
        <v>16329</v>
      </c>
      <c r="F26" s="5">
        <v>6125</v>
      </c>
      <c r="G26" s="5">
        <v>49017</v>
      </c>
      <c r="H26" s="5">
        <v>28156</v>
      </c>
    </row>
    <row r="27" spans="1:8" s="11" customFormat="1" ht="12.75">
      <c r="A27" s="13">
        <v>2012</v>
      </c>
      <c r="B27" s="5">
        <v>15679.074</v>
      </c>
      <c r="C27" s="5">
        <v>10478</v>
      </c>
      <c r="D27" s="5">
        <v>26303</v>
      </c>
      <c r="E27" s="5">
        <v>17384</v>
      </c>
      <c r="F27" s="5">
        <v>6441</v>
      </c>
      <c r="G27" s="5">
        <v>50128</v>
      </c>
      <c r="H27" s="5">
        <v>28438</v>
      </c>
    </row>
    <row r="28" spans="1:8" s="11" customFormat="1" ht="12.75">
      <c r="A28" s="13">
        <v>2013</v>
      </c>
      <c r="B28" s="5">
        <v>15903</v>
      </c>
      <c r="C28" s="5">
        <v>11827</v>
      </c>
      <c r="D28" s="5">
        <v>27730</v>
      </c>
      <c r="E28" s="5">
        <v>17557</v>
      </c>
      <c r="F28" s="5">
        <v>6665</v>
      </c>
      <c r="G28" s="5">
        <v>51952</v>
      </c>
      <c r="H28" s="5">
        <v>30045</v>
      </c>
    </row>
    <row r="29" spans="1:8" s="4" customFormat="1" ht="12.75">
      <c r="A29" s="51"/>
      <c r="B29" s="14"/>
      <c r="C29" s="14"/>
      <c r="D29" s="14"/>
      <c r="E29" s="14"/>
      <c r="F29" s="14"/>
      <c r="G29" s="14"/>
      <c r="H29" s="14"/>
    </row>
    <row r="30" spans="1:8" ht="13.5" customHeight="1">
      <c r="A30" s="15" t="s">
        <v>68</v>
      </c>
      <c r="B30" s="12"/>
      <c r="C30" s="12"/>
      <c r="D30" s="12"/>
      <c r="E30" s="12"/>
      <c r="F30" s="12"/>
      <c r="G30" s="12"/>
      <c r="H30" s="12"/>
    </row>
    <row r="33" spans="1:8" s="11" customFormat="1" ht="12.75">
      <c r="A33" s="10"/>
      <c r="B33" s="10"/>
      <c r="C33" s="10"/>
      <c r="D33" s="10"/>
      <c r="E33" s="10"/>
      <c r="F33" s="10"/>
      <c r="G33" s="10"/>
      <c r="H33" s="10"/>
    </row>
    <row r="39" spans="1:8" s="11" customFormat="1" ht="12.75">
      <c r="A39" s="10"/>
      <c r="B39" s="10"/>
      <c r="C39" s="10"/>
      <c r="D39" s="10"/>
      <c r="E39" s="10"/>
      <c r="F39" s="10"/>
      <c r="G39" s="10"/>
      <c r="H39" s="10"/>
    </row>
    <row r="40" spans="1:8" ht="12.75">
      <c r="A40" s="11"/>
      <c r="B40" s="11"/>
      <c r="C40" s="11"/>
      <c r="D40" s="11"/>
      <c r="E40" s="11"/>
      <c r="F40" s="11"/>
      <c r="G40" s="11"/>
      <c r="H40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9" spans="1:8" s="11" customFormat="1" ht="12.75">
      <c r="A49" s="10"/>
      <c r="B49" s="10"/>
      <c r="C49" s="10"/>
      <c r="D49" s="10"/>
      <c r="E49" s="10"/>
      <c r="F49" s="10"/>
      <c r="G49" s="10"/>
      <c r="H49" s="10"/>
    </row>
    <row r="54" spans="1:8" s="11" customFormat="1" ht="12.75">
      <c r="A54" s="10"/>
      <c r="B54" s="10"/>
      <c r="C54" s="10"/>
      <c r="D54" s="10"/>
      <c r="E54" s="10"/>
      <c r="F54" s="10"/>
      <c r="G54" s="10"/>
      <c r="H54" s="10"/>
    </row>
    <row r="55" spans="1:8" s="11" customFormat="1" ht="12.75">
      <c r="A55" s="10"/>
      <c r="B55" s="10"/>
      <c r="C55" s="10"/>
      <c r="D55" s="10"/>
      <c r="E55" s="10"/>
      <c r="F55" s="10"/>
      <c r="G55" s="10"/>
      <c r="H55" s="10"/>
    </row>
  </sheetData>
  <sheetProtection/>
  <mergeCells count="10">
    <mergeCell ref="A17:H17"/>
    <mergeCell ref="A23:H23"/>
    <mergeCell ref="A5:H5"/>
    <mergeCell ref="A11:H11"/>
    <mergeCell ref="G3:G4"/>
    <mergeCell ref="H3:H4"/>
    <mergeCell ref="A3:A4"/>
    <mergeCell ref="B3:D3"/>
    <mergeCell ref="E3:E4"/>
    <mergeCell ref="F3:F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I14" sqref="I14"/>
    </sheetView>
  </sheetViews>
  <sheetFormatPr defaultColWidth="10.8515625" defaultRowHeight="12.75"/>
  <cols>
    <col min="1" max="1" width="7.7109375" style="4" customWidth="1"/>
    <col min="2" max="4" width="9.28125" style="4" customWidth="1"/>
    <col min="5" max="5" width="10.57421875" style="4" customWidth="1"/>
    <col min="6" max="7" width="10.00390625" style="4" customWidth="1"/>
    <col min="8" max="8" width="13.28125" style="4" customWidth="1"/>
    <col min="9" max="16384" width="10.8515625" style="15" customWidth="1"/>
  </cols>
  <sheetData>
    <row r="1" spans="1:8" s="20" customFormat="1" ht="24.75" customHeight="1">
      <c r="A1" s="59" t="s">
        <v>84</v>
      </c>
      <c r="B1" s="2"/>
      <c r="C1" s="2"/>
      <c r="D1" s="2"/>
      <c r="E1" s="2"/>
      <c r="F1" s="2"/>
      <c r="G1" s="2"/>
      <c r="H1" s="2"/>
    </row>
    <row r="2" spans="1:8" s="20" customFormat="1" ht="25.5" customHeight="1">
      <c r="A2" s="60" t="s">
        <v>89</v>
      </c>
      <c r="B2" s="2"/>
      <c r="C2" s="2"/>
      <c r="D2" s="2"/>
      <c r="E2" s="2"/>
      <c r="F2" s="2"/>
      <c r="G2" s="2"/>
      <c r="H2" s="2"/>
    </row>
    <row r="3" spans="1:8" ht="19.5" customHeight="1">
      <c r="A3" s="92"/>
      <c r="B3" s="94" t="s">
        <v>60</v>
      </c>
      <c r="C3" s="94"/>
      <c r="D3" s="94"/>
      <c r="E3" s="87" t="s">
        <v>62</v>
      </c>
      <c r="F3" s="85" t="s">
        <v>88</v>
      </c>
      <c r="G3" s="87" t="s">
        <v>63</v>
      </c>
      <c r="H3" s="87" t="s">
        <v>93</v>
      </c>
    </row>
    <row r="4" spans="1:8" ht="45.75" customHeight="1">
      <c r="A4" s="93"/>
      <c r="B4" s="19" t="s">
        <v>67</v>
      </c>
      <c r="C4" s="35" t="s">
        <v>61</v>
      </c>
      <c r="D4" s="18" t="s">
        <v>27</v>
      </c>
      <c r="E4" s="88"/>
      <c r="F4" s="86"/>
      <c r="G4" s="88"/>
      <c r="H4" s="88"/>
    </row>
    <row r="5" spans="1:8" ht="21.75" customHeight="1">
      <c r="A5" s="84" t="s">
        <v>24</v>
      </c>
      <c r="B5" s="84"/>
      <c r="C5" s="84"/>
      <c r="D5" s="84"/>
      <c r="E5" s="84"/>
      <c r="F5" s="84"/>
      <c r="G5" s="84"/>
      <c r="H5" s="84"/>
    </row>
    <row r="6" spans="1:8" s="22" customFormat="1" ht="12.75" customHeight="1">
      <c r="A6" s="13">
        <v>2009</v>
      </c>
      <c r="B6" s="5">
        <v>1229.502</v>
      </c>
      <c r="C6" s="5">
        <v>1501.3054145373617</v>
      </c>
      <c r="D6" s="5">
        <v>2723.7939553751758</v>
      </c>
      <c r="E6" s="5">
        <v>452.99853371502564</v>
      </c>
      <c r="F6" s="5">
        <v>545.7902289971905</v>
      </c>
      <c r="G6" s="5">
        <v>3723.453262910492</v>
      </c>
      <c r="H6" s="5">
        <v>2775.910217155018</v>
      </c>
    </row>
    <row r="7" spans="1:8" s="23" customFormat="1" ht="12.75" customHeight="1">
      <c r="A7" s="13">
        <v>2010</v>
      </c>
      <c r="B7" s="5">
        <v>1206.97</v>
      </c>
      <c r="C7" s="5">
        <v>1498.1601277726102</v>
      </c>
      <c r="D7" s="5">
        <v>2697.118823106304</v>
      </c>
      <c r="E7" s="5">
        <v>448.6051158261865</v>
      </c>
      <c r="F7" s="5">
        <v>553.3010330948598</v>
      </c>
      <c r="G7" s="5">
        <v>3700.9036336580753</v>
      </c>
      <c r="H7" s="5">
        <v>2772</v>
      </c>
    </row>
    <row r="8" spans="1:8" s="23" customFormat="1" ht="12.75" customHeight="1">
      <c r="A8" s="13">
        <v>2011</v>
      </c>
      <c r="B8" s="5">
        <v>1211.875</v>
      </c>
      <c r="C8" s="5">
        <v>1308</v>
      </c>
      <c r="D8" s="5">
        <v>2515</v>
      </c>
      <c r="E8" s="5">
        <v>451</v>
      </c>
      <c r="F8" s="5">
        <v>563</v>
      </c>
      <c r="G8" s="5">
        <v>3534</v>
      </c>
      <c r="H8" s="5">
        <v>2620</v>
      </c>
    </row>
    <row r="9" spans="1:8" s="23" customFormat="1" ht="12.75" customHeight="1">
      <c r="A9" s="13">
        <v>2012</v>
      </c>
      <c r="B9" s="5">
        <v>1203.605</v>
      </c>
      <c r="C9" s="5">
        <v>1365</v>
      </c>
      <c r="D9" s="5">
        <v>2561</v>
      </c>
      <c r="E9" s="5">
        <v>448</v>
      </c>
      <c r="F9" s="5">
        <v>568</v>
      </c>
      <c r="G9" s="5">
        <v>3584</v>
      </c>
      <c r="H9" s="5">
        <v>2656</v>
      </c>
    </row>
    <row r="10" spans="1:8" s="23" customFormat="1" ht="12.75" customHeight="1">
      <c r="A10" s="13">
        <v>2013</v>
      </c>
      <c r="B10" s="5">
        <v>1149.127</v>
      </c>
      <c r="C10" s="5">
        <v>1356</v>
      </c>
      <c r="D10" s="5">
        <v>2495</v>
      </c>
      <c r="E10" s="5">
        <v>443</v>
      </c>
      <c r="F10" s="5">
        <v>576</v>
      </c>
      <c r="G10" s="5">
        <v>3521</v>
      </c>
      <c r="H10" s="5">
        <v>2581</v>
      </c>
    </row>
    <row r="11" spans="1:8" s="23" customFormat="1" ht="18" customHeight="1">
      <c r="A11" s="84" t="s">
        <v>64</v>
      </c>
      <c r="B11" s="84"/>
      <c r="C11" s="84"/>
      <c r="D11" s="84"/>
      <c r="E11" s="84"/>
      <c r="F11" s="84"/>
      <c r="G11" s="84"/>
      <c r="H11" s="84"/>
    </row>
    <row r="12" spans="1:8" s="23" customFormat="1" ht="12.75" customHeight="1">
      <c r="A12" s="13">
        <v>2009</v>
      </c>
      <c r="B12" s="5">
        <v>5459.796354434496</v>
      </c>
      <c r="C12" s="5">
        <v>5348</v>
      </c>
      <c r="D12" s="5">
        <v>10807.97674429146</v>
      </c>
      <c r="E12" s="5">
        <v>2901.8304892612045</v>
      </c>
      <c r="F12" s="5">
        <v>2154.8041923915002</v>
      </c>
      <c r="G12" s="5">
        <v>15882.008</v>
      </c>
      <c r="H12" s="5">
        <v>11153.37</v>
      </c>
    </row>
    <row r="13" spans="1:8" s="23" customFormat="1" ht="12.75" customHeight="1">
      <c r="A13" s="13">
        <v>2010</v>
      </c>
      <c r="B13" s="5">
        <v>5394.909904462448</v>
      </c>
      <c r="C13" s="5">
        <v>5348</v>
      </c>
      <c r="D13" s="5">
        <v>10736.183287814538</v>
      </c>
      <c r="E13" s="5">
        <v>2883.628687715499</v>
      </c>
      <c r="F13" s="5">
        <v>2181.5608697621033</v>
      </c>
      <c r="G13" s="5">
        <v>15823.493</v>
      </c>
      <c r="H13" s="5">
        <v>11138.795</v>
      </c>
    </row>
    <row r="14" spans="1:8" s="23" customFormat="1" ht="12.75" customHeight="1">
      <c r="A14" s="13">
        <v>2011</v>
      </c>
      <c r="B14" s="5">
        <v>5446</v>
      </c>
      <c r="C14" s="5">
        <v>5239</v>
      </c>
      <c r="D14" s="5">
        <v>10674</v>
      </c>
      <c r="E14" s="5">
        <v>2860</v>
      </c>
      <c r="F14" s="5">
        <v>2126</v>
      </c>
      <c r="G14" s="5">
        <v>15777</v>
      </c>
      <c r="H14" s="5">
        <v>11037.053</v>
      </c>
    </row>
    <row r="15" spans="1:8" s="23" customFormat="1" ht="12.75" customHeight="1">
      <c r="A15" s="13">
        <v>2012</v>
      </c>
      <c r="B15" s="5">
        <v>5355</v>
      </c>
      <c r="C15" s="5">
        <v>4893</v>
      </c>
      <c r="D15" s="5">
        <v>10277</v>
      </c>
      <c r="E15" s="5">
        <v>2836</v>
      </c>
      <c r="F15" s="5">
        <v>2236</v>
      </c>
      <c r="G15" s="5">
        <v>15389</v>
      </c>
      <c r="H15" s="5">
        <v>10658.294</v>
      </c>
    </row>
    <row r="16" spans="1:8" s="23" customFormat="1" ht="12.75" customHeight="1">
      <c r="A16" s="13">
        <v>2013</v>
      </c>
      <c r="B16" s="5">
        <v>5297</v>
      </c>
      <c r="C16" s="5">
        <v>4893</v>
      </c>
      <c r="D16" s="5">
        <v>10218</v>
      </c>
      <c r="E16" s="5">
        <v>2793</v>
      </c>
      <c r="F16" s="5">
        <v>2264</v>
      </c>
      <c r="G16" s="5">
        <v>15316</v>
      </c>
      <c r="H16" s="5">
        <v>10627.172</v>
      </c>
    </row>
    <row r="17" spans="1:8" s="23" customFormat="1" ht="18" customHeight="1">
      <c r="A17" s="84" t="s">
        <v>65</v>
      </c>
      <c r="B17" s="84"/>
      <c r="C17" s="84"/>
      <c r="D17" s="84"/>
      <c r="E17" s="84"/>
      <c r="F17" s="84"/>
      <c r="G17" s="84"/>
      <c r="H17" s="84"/>
    </row>
    <row r="18" spans="1:8" s="23" customFormat="1" ht="12.75" customHeight="1">
      <c r="A18" s="13">
        <v>2009</v>
      </c>
      <c r="B18" s="5">
        <v>7867.493645565505</v>
      </c>
      <c r="C18" s="5">
        <v>5238.288221998791</v>
      </c>
      <c r="D18" s="5">
        <v>13093.743698931801</v>
      </c>
      <c r="E18" s="5">
        <v>11777.436545878594</v>
      </c>
      <c r="F18" s="5">
        <v>2787.282765833604</v>
      </c>
      <c r="G18" s="5">
        <v>27646.70511025765</v>
      </c>
      <c r="H18" s="5">
        <v>16854.1420086605</v>
      </c>
    </row>
    <row r="19" spans="1:8" s="23" customFormat="1" ht="12.75" customHeight="1">
      <c r="A19" s="13">
        <v>2010</v>
      </c>
      <c r="B19" s="5">
        <v>7846.376095537552</v>
      </c>
      <c r="C19" s="5">
        <v>5040.629972790279</v>
      </c>
      <c r="D19" s="5">
        <v>12893.918337738369</v>
      </c>
      <c r="E19" s="5">
        <v>11790.352209693621</v>
      </c>
      <c r="F19" s="5">
        <v>2810.5706536939247</v>
      </c>
      <c r="G19" s="5">
        <v>27488.347369232084</v>
      </c>
      <c r="H19" s="5">
        <v>16813.205</v>
      </c>
    </row>
    <row r="20" spans="1:8" s="23" customFormat="1" ht="12.75" customHeight="1">
      <c r="A20" s="13">
        <v>2011</v>
      </c>
      <c r="B20" s="5">
        <v>7901.652</v>
      </c>
      <c r="C20" s="5">
        <v>5126</v>
      </c>
      <c r="D20" s="5">
        <v>13043</v>
      </c>
      <c r="E20" s="5">
        <v>11841</v>
      </c>
      <c r="F20" s="5">
        <v>2942</v>
      </c>
      <c r="G20" s="5">
        <v>27733</v>
      </c>
      <c r="H20" s="5">
        <v>17068.947</v>
      </c>
    </row>
    <row r="21" spans="1:8" s="23" customFormat="1" ht="12.75" customHeight="1">
      <c r="A21" s="13">
        <v>2012</v>
      </c>
      <c r="B21" s="5">
        <v>7372.932000000001</v>
      </c>
      <c r="C21" s="5">
        <v>4618</v>
      </c>
      <c r="D21" s="5">
        <v>12014</v>
      </c>
      <c r="E21" s="5">
        <v>11815</v>
      </c>
      <c r="F21" s="5">
        <v>2883</v>
      </c>
      <c r="G21" s="5">
        <v>26708</v>
      </c>
      <c r="H21" s="5">
        <v>16250.706</v>
      </c>
    </row>
    <row r="22" spans="1:8" s="23" customFormat="1" ht="12.75" customHeight="1">
      <c r="A22" s="13">
        <v>2013</v>
      </c>
      <c r="B22" s="5">
        <v>7047.629999999999</v>
      </c>
      <c r="C22" s="5">
        <v>4990</v>
      </c>
      <c r="D22" s="5">
        <v>12017</v>
      </c>
      <c r="E22" s="5">
        <v>11699</v>
      </c>
      <c r="F22" s="5">
        <v>2919</v>
      </c>
      <c r="G22" s="5">
        <v>26635</v>
      </c>
      <c r="H22" s="5">
        <v>16353.828</v>
      </c>
    </row>
    <row r="23" spans="1:8" s="22" customFormat="1" ht="18" customHeight="1">
      <c r="A23" s="84" t="s">
        <v>52</v>
      </c>
      <c r="B23" s="84"/>
      <c r="C23" s="84"/>
      <c r="D23" s="84"/>
      <c r="E23" s="84"/>
      <c r="F23" s="84"/>
      <c r="G23" s="84"/>
      <c r="H23" s="84"/>
    </row>
    <row r="24" spans="1:8" s="7" customFormat="1" ht="12.75" customHeight="1">
      <c r="A24" s="13">
        <v>2009</v>
      </c>
      <c r="B24" s="5">
        <v>13327.29</v>
      </c>
      <c r="C24" s="5">
        <v>10586.288221998791</v>
      </c>
      <c r="D24" s="5">
        <v>23901.72044322326</v>
      </c>
      <c r="E24" s="5">
        <v>14679.2670351398</v>
      </c>
      <c r="F24" s="5">
        <v>4942.086958225104</v>
      </c>
      <c r="G24" s="5">
        <v>43528.71311025765</v>
      </c>
      <c r="H24" s="5">
        <v>28007.512008660502</v>
      </c>
    </row>
    <row r="25" spans="1:8" s="22" customFormat="1" ht="12.75" customHeight="1">
      <c r="A25" s="13">
        <v>2010</v>
      </c>
      <c r="B25" s="5">
        <v>13241.286</v>
      </c>
      <c r="C25" s="5">
        <v>10388.629972790279</v>
      </c>
      <c r="D25" s="5">
        <v>23630.101625552907</v>
      </c>
      <c r="E25" s="5">
        <v>14673.98089740912</v>
      </c>
      <c r="F25" s="5">
        <v>4992.131523456028</v>
      </c>
      <c r="G25" s="5">
        <v>43311.840369232086</v>
      </c>
      <c r="H25" s="5">
        <v>27952</v>
      </c>
    </row>
    <row r="26" spans="1:8" s="25" customFormat="1" ht="12.75" customHeight="1">
      <c r="A26" s="13">
        <v>2011</v>
      </c>
      <c r="B26" s="5">
        <v>13347.652</v>
      </c>
      <c r="C26" s="5">
        <v>10365</v>
      </c>
      <c r="D26" s="5">
        <v>23717</v>
      </c>
      <c r="E26" s="5">
        <v>14701</v>
      </c>
      <c r="F26" s="5">
        <v>5068</v>
      </c>
      <c r="G26" s="5">
        <v>43510</v>
      </c>
      <c r="H26" s="5">
        <v>28106</v>
      </c>
    </row>
    <row r="27" spans="1:8" s="25" customFormat="1" ht="12.75" customHeight="1">
      <c r="A27" s="13">
        <v>2012</v>
      </c>
      <c r="B27" s="5">
        <v>12727.932</v>
      </c>
      <c r="C27" s="5">
        <v>9511</v>
      </c>
      <c r="D27" s="5">
        <v>22291</v>
      </c>
      <c r="E27" s="5">
        <v>14651</v>
      </c>
      <c r="F27" s="5">
        <v>5119</v>
      </c>
      <c r="G27" s="5">
        <v>42097</v>
      </c>
      <c r="H27" s="5">
        <v>26909</v>
      </c>
    </row>
    <row r="28" spans="1:8" s="25" customFormat="1" ht="12.75" customHeight="1">
      <c r="A28" s="13">
        <v>2013</v>
      </c>
      <c r="B28" s="5">
        <v>12344.63</v>
      </c>
      <c r="C28" s="5">
        <v>9883</v>
      </c>
      <c r="D28" s="5">
        <v>22235</v>
      </c>
      <c r="E28" s="5">
        <v>14492</v>
      </c>
      <c r="F28" s="5">
        <v>5183</v>
      </c>
      <c r="G28" s="5">
        <v>41951</v>
      </c>
      <c r="H28" s="5">
        <v>26981</v>
      </c>
    </row>
    <row r="29" spans="1:8" s="22" customFormat="1" ht="12.75" customHeight="1">
      <c r="A29" s="27"/>
      <c r="B29" s="28"/>
      <c r="C29" s="28"/>
      <c r="D29" s="28"/>
      <c r="E29" s="28"/>
      <c r="F29" s="28"/>
      <c r="G29" s="29"/>
      <c r="H29" s="29"/>
    </row>
    <row r="30" spans="1:8" s="21" customFormat="1" ht="13.5" customHeight="1">
      <c r="A30" s="30" t="s">
        <v>23</v>
      </c>
      <c r="B30" s="31"/>
      <c r="C30" s="31"/>
      <c r="D30" s="31"/>
      <c r="E30" s="31"/>
      <c r="F30" s="31"/>
      <c r="G30" s="4"/>
      <c r="H30" s="4"/>
    </row>
    <row r="31" spans="1:8" s="7" customFormat="1" ht="12.75">
      <c r="A31" s="32"/>
      <c r="B31" s="31"/>
      <c r="C31" s="31"/>
      <c r="D31" s="31"/>
      <c r="E31" s="31"/>
      <c r="F31" s="31"/>
      <c r="G31" s="4"/>
      <c r="H31" s="4"/>
    </row>
  </sheetData>
  <sheetProtection/>
  <mergeCells count="10">
    <mergeCell ref="A5:H5"/>
    <mergeCell ref="A11:H11"/>
    <mergeCell ref="A17:H17"/>
    <mergeCell ref="A23:H23"/>
    <mergeCell ref="G3:G4"/>
    <mergeCell ref="H3:H4"/>
    <mergeCell ref="A3:A4"/>
    <mergeCell ref="B3:D3"/>
    <mergeCell ref="E3:E4"/>
    <mergeCell ref="F3:F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L19" sqref="K19:L19"/>
    </sheetView>
  </sheetViews>
  <sheetFormatPr defaultColWidth="9.140625" defaultRowHeight="12.75"/>
  <cols>
    <col min="1" max="1" width="28.28125" style="4" customWidth="1"/>
    <col min="2" max="3" width="8.7109375" style="4" customWidth="1"/>
    <col min="4" max="4" width="9.421875" style="36" bestFit="1" customWidth="1"/>
    <col min="5" max="5" width="9.421875" style="36" customWidth="1"/>
    <col min="6" max="16384" width="9.140625" style="36" customWidth="1"/>
  </cols>
  <sheetData>
    <row r="1" spans="1:5" s="4" customFormat="1" ht="31.5" customHeight="1">
      <c r="A1" s="2" t="s">
        <v>96</v>
      </c>
      <c r="B1" s="2"/>
      <c r="C1" s="2"/>
      <c r="D1" s="36"/>
      <c r="E1" s="33"/>
    </row>
    <row r="2" spans="1:6" ht="27" customHeight="1">
      <c r="A2" s="37" t="s">
        <v>0</v>
      </c>
      <c r="B2" s="64">
        <v>2009</v>
      </c>
      <c r="C2" s="64">
        <v>2010</v>
      </c>
      <c r="D2" s="64">
        <v>2011</v>
      </c>
      <c r="E2" s="64">
        <v>2012</v>
      </c>
      <c r="F2" s="64">
        <v>2013</v>
      </c>
    </row>
    <row r="3" spans="1:5" s="1" customFormat="1" ht="9" customHeight="1">
      <c r="A3" s="38"/>
      <c r="B3" s="39"/>
      <c r="C3" s="39"/>
      <c r="E3" s="40"/>
    </row>
    <row r="4" spans="1:6" ht="12.75">
      <c r="A4" s="84" t="s">
        <v>24</v>
      </c>
      <c r="B4" s="84"/>
      <c r="C4" s="84"/>
      <c r="D4" s="84"/>
      <c r="E4" s="84"/>
      <c r="F4" s="84"/>
    </row>
    <row r="5" spans="1:3" ht="9" customHeight="1">
      <c r="A5" s="41"/>
      <c r="B5" s="42"/>
      <c r="C5" s="42"/>
    </row>
    <row r="6" spans="1:6" ht="12.75">
      <c r="A6" s="4" t="s">
        <v>1</v>
      </c>
      <c r="B6" s="24">
        <v>6122</v>
      </c>
      <c r="C6" s="24">
        <v>8054</v>
      </c>
      <c r="D6" s="24">
        <v>7982</v>
      </c>
      <c r="E6" s="24">
        <v>8357</v>
      </c>
      <c r="F6" s="24">
        <v>7361</v>
      </c>
    </row>
    <row r="7" spans="1:9" ht="12.75">
      <c r="A7" s="4" t="s">
        <v>2</v>
      </c>
      <c r="B7" s="24">
        <v>2246</v>
      </c>
      <c r="C7" s="24">
        <v>2159</v>
      </c>
      <c r="D7" s="24">
        <v>2013</v>
      </c>
      <c r="E7" s="24">
        <v>2116</v>
      </c>
      <c r="F7" s="24">
        <v>1896</v>
      </c>
      <c r="G7" s="24"/>
      <c r="H7" s="65"/>
      <c r="I7" s="65"/>
    </row>
    <row r="8" spans="1:9" ht="12.75">
      <c r="A8" s="4" t="s">
        <v>3</v>
      </c>
      <c r="B8" s="24">
        <v>1320</v>
      </c>
      <c r="C8" s="24">
        <v>1288</v>
      </c>
      <c r="D8" s="24">
        <v>1179</v>
      </c>
      <c r="E8" s="24">
        <v>1121</v>
      </c>
      <c r="F8" s="24">
        <v>1009</v>
      </c>
      <c r="G8" s="24"/>
      <c r="H8" s="65"/>
      <c r="I8" s="65"/>
    </row>
    <row r="9" spans="1:9" ht="12.75">
      <c r="A9" s="4" t="s">
        <v>4</v>
      </c>
      <c r="B9" s="24">
        <v>1516</v>
      </c>
      <c r="C9" s="24">
        <v>1554</v>
      </c>
      <c r="D9" s="24">
        <v>1558</v>
      </c>
      <c r="E9" s="24">
        <v>1553</v>
      </c>
      <c r="F9" s="24">
        <v>1528</v>
      </c>
      <c r="G9" s="24"/>
      <c r="H9" s="65"/>
      <c r="I9" s="65"/>
    </row>
    <row r="10" spans="1:9" ht="12.75">
      <c r="A10" s="4" t="s">
        <v>5</v>
      </c>
      <c r="B10" s="24">
        <v>407</v>
      </c>
      <c r="C10" s="24">
        <v>434</v>
      </c>
      <c r="D10" s="24">
        <v>558</v>
      </c>
      <c r="E10" s="24">
        <v>542</v>
      </c>
      <c r="F10" s="24">
        <v>495</v>
      </c>
      <c r="G10" s="77"/>
      <c r="H10" s="65"/>
      <c r="I10" s="65"/>
    </row>
    <row r="11" spans="1:9" ht="12.75">
      <c r="A11" s="4" t="s">
        <v>6</v>
      </c>
      <c r="B11" s="24">
        <v>4299</v>
      </c>
      <c r="C11" s="24">
        <v>4066</v>
      </c>
      <c r="D11" s="24">
        <v>4282</v>
      </c>
      <c r="E11" s="24">
        <v>3138</v>
      </c>
      <c r="F11" s="77" t="s">
        <v>95</v>
      </c>
      <c r="H11" s="65"/>
      <c r="I11" s="65"/>
    </row>
    <row r="12" spans="1:9" ht="12.75">
      <c r="A12" s="4" t="s">
        <v>7</v>
      </c>
      <c r="B12" s="24">
        <v>1069</v>
      </c>
      <c r="C12" s="24">
        <v>706</v>
      </c>
      <c r="D12" s="24">
        <v>1137</v>
      </c>
      <c r="E12" s="24">
        <v>589</v>
      </c>
      <c r="F12" s="24">
        <v>618</v>
      </c>
      <c r="G12" s="77"/>
      <c r="H12" s="65"/>
      <c r="I12" s="65"/>
    </row>
    <row r="13" spans="1:9" ht="12.75">
      <c r="A13" s="4" t="s">
        <v>8</v>
      </c>
      <c r="B13" s="24">
        <v>566</v>
      </c>
      <c r="C13" s="24">
        <v>634</v>
      </c>
      <c r="D13" s="24">
        <v>645</v>
      </c>
      <c r="E13" s="24">
        <v>339</v>
      </c>
      <c r="F13" s="77" t="s">
        <v>95</v>
      </c>
      <c r="H13" s="65"/>
      <c r="I13" s="65"/>
    </row>
    <row r="14" spans="1:9" ht="12.75">
      <c r="A14" s="4" t="s">
        <v>9</v>
      </c>
      <c r="B14" s="24">
        <v>3309</v>
      </c>
      <c r="C14" s="24">
        <v>3372</v>
      </c>
      <c r="D14" s="24">
        <v>3361</v>
      </c>
      <c r="E14" s="24">
        <v>3531</v>
      </c>
      <c r="F14" s="24">
        <v>3487</v>
      </c>
      <c r="G14" s="77"/>
      <c r="H14" s="65"/>
      <c r="I14" s="65"/>
    </row>
    <row r="15" spans="1:9" ht="12.75">
      <c r="A15" s="4" t="s">
        <v>10</v>
      </c>
      <c r="B15" s="24">
        <v>455</v>
      </c>
      <c r="C15" s="24">
        <v>485</v>
      </c>
      <c r="D15" s="24">
        <v>475</v>
      </c>
      <c r="E15" s="24">
        <v>488</v>
      </c>
      <c r="F15" s="77">
        <v>493</v>
      </c>
      <c r="G15" s="77"/>
      <c r="H15" s="65"/>
      <c r="I15" s="65"/>
    </row>
    <row r="16" spans="1:9" ht="12.75">
      <c r="A16" s="4" t="s">
        <v>11</v>
      </c>
      <c r="B16" s="24">
        <v>12043</v>
      </c>
      <c r="C16" s="24">
        <v>12307</v>
      </c>
      <c r="D16" s="24">
        <v>9556</v>
      </c>
      <c r="E16" s="24">
        <v>10648</v>
      </c>
      <c r="F16" s="24">
        <v>10525</v>
      </c>
      <c r="G16" s="24"/>
      <c r="H16" s="65"/>
      <c r="I16" s="65"/>
    </row>
    <row r="17" spans="1:10" ht="12.75">
      <c r="A17" s="4" t="s">
        <v>12</v>
      </c>
      <c r="B17" s="24">
        <v>724</v>
      </c>
      <c r="C17" s="24">
        <v>755</v>
      </c>
      <c r="D17" s="24">
        <v>592</v>
      </c>
      <c r="E17" s="24">
        <v>659</v>
      </c>
      <c r="F17" s="24">
        <v>570</v>
      </c>
      <c r="G17" s="24"/>
      <c r="H17" s="65"/>
      <c r="I17" s="65"/>
      <c r="J17" s="81"/>
    </row>
    <row r="18" spans="1:9" ht="12.75">
      <c r="A18" s="4" t="s">
        <v>13</v>
      </c>
      <c r="B18" s="24">
        <v>4777</v>
      </c>
      <c r="C18" s="24">
        <v>4526</v>
      </c>
      <c r="D18" s="24">
        <v>3903</v>
      </c>
      <c r="E18" s="24">
        <v>3023</v>
      </c>
      <c r="F18" s="24">
        <v>2781</v>
      </c>
      <c r="G18" s="24"/>
      <c r="H18" s="65"/>
      <c r="I18" s="65"/>
    </row>
    <row r="19" spans="1:9" ht="12.75">
      <c r="A19" s="4" t="s">
        <v>14</v>
      </c>
      <c r="B19" s="24">
        <v>918</v>
      </c>
      <c r="C19" s="24">
        <v>922</v>
      </c>
      <c r="D19" s="24">
        <v>904</v>
      </c>
      <c r="E19" s="24">
        <v>1013</v>
      </c>
      <c r="F19" s="24">
        <v>1074</v>
      </c>
      <c r="G19" s="24"/>
      <c r="H19" s="65"/>
      <c r="I19" s="65"/>
    </row>
    <row r="20" spans="1:9" ht="12.75">
      <c r="A20" s="4" t="s">
        <v>15</v>
      </c>
      <c r="B20" s="24">
        <v>575</v>
      </c>
      <c r="C20" s="24">
        <v>652</v>
      </c>
      <c r="D20" s="24">
        <v>632</v>
      </c>
      <c r="E20" s="24">
        <v>569</v>
      </c>
      <c r="F20" s="24">
        <v>574</v>
      </c>
      <c r="G20" s="24"/>
      <c r="H20" s="81"/>
      <c r="I20" s="65"/>
    </row>
    <row r="21" spans="1:9" ht="12.75">
      <c r="A21" s="4" t="s">
        <v>16</v>
      </c>
      <c r="B21" s="24">
        <v>746</v>
      </c>
      <c r="C21" s="24">
        <v>655</v>
      </c>
      <c r="D21" s="24">
        <v>712</v>
      </c>
      <c r="E21" s="24">
        <v>651</v>
      </c>
      <c r="F21" s="24">
        <v>424</v>
      </c>
      <c r="G21" s="24"/>
      <c r="H21" s="65"/>
      <c r="I21" s="65"/>
    </row>
    <row r="22" spans="1:9" ht="12.75">
      <c r="A22" s="4" t="s">
        <v>17</v>
      </c>
      <c r="B22" s="24">
        <v>748</v>
      </c>
      <c r="C22" s="24">
        <v>734</v>
      </c>
      <c r="D22" s="24">
        <v>751</v>
      </c>
      <c r="E22" s="77" t="s">
        <v>95</v>
      </c>
      <c r="F22" s="77" t="s">
        <v>95</v>
      </c>
      <c r="H22" s="65"/>
      <c r="I22" s="65"/>
    </row>
    <row r="23" spans="1:9" ht="12.75">
      <c r="A23" s="4" t="s">
        <v>18</v>
      </c>
      <c r="B23" s="24">
        <v>170</v>
      </c>
      <c r="C23" s="24">
        <v>168</v>
      </c>
      <c r="D23" s="24">
        <v>169</v>
      </c>
      <c r="E23" s="77" t="s">
        <v>95</v>
      </c>
      <c r="F23" s="77" t="s">
        <v>95</v>
      </c>
      <c r="H23" s="65"/>
      <c r="I23" s="65"/>
    </row>
    <row r="24" spans="1:9" ht="12.75">
      <c r="A24" s="4" t="s">
        <v>19</v>
      </c>
      <c r="B24" s="24">
        <v>324</v>
      </c>
      <c r="C24" s="24">
        <v>335</v>
      </c>
      <c r="D24" s="24">
        <v>347</v>
      </c>
      <c r="E24" s="77" t="s">
        <v>95</v>
      </c>
      <c r="F24" s="77" t="s">
        <v>95</v>
      </c>
      <c r="H24" s="65"/>
      <c r="I24" s="65"/>
    </row>
    <row r="25" spans="1:9" ht="12.75">
      <c r="A25" s="4" t="s">
        <v>20</v>
      </c>
      <c r="B25" s="24">
        <v>1636</v>
      </c>
      <c r="C25" s="24">
        <v>1606</v>
      </c>
      <c r="D25" s="24">
        <v>1587</v>
      </c>
      <c r="E25" s="24">
        <v>1465</v>
      </c>
      <c r="F25" s="24">
        <v>1372</v>
      </c>
      <c r="H25" s="82"/>
      <c r="I25" s="83"/>
    </row>
    <row r="26" spans="1:9" ht="12.75">
      <c r="A26" s="4" t="s">
        <v>21</v>
      </c>
      <c r="B26" s="24">
        <v>176</v>
      </c>
      <c r="C26" s="24">
        <v>175</v>
      </c>
      <c r="D26" s="24">
        <v>173</v>
      </c>
      <c r="E26" s="24">
        <v>185</v>
      </c>
      <c r="F26" s="77">
        <v>195</v>
      </c>
      <c r="H26" s="65"/>
      <c r="I26" s="83"/>
    </row>
    <row r="27" spans="1:6" ht="12.75">
      <c r="A27" s="4" t="s">
        <v>22</v>
      </c>
      <c r="B27" s="24">
        <v>655</v>
      </c>
      <c r="C27" s="24">
        <v>648</v>
      </c>
      <c r="D27" s="24">
        <v>659</v>
      </c>
      <c r="E27" s="77" t="s">
        <v>95</v>
      </c>
      <c r="F27" s="77" t="s">
        <v>95</v>
      </c>
    </row>
    <row r="28" spans="1:6" ht="9" customHeight="1">
      <c r="A28" s="44"/>
      <c r="B28" s="45"/>
      <c r="C28" s="45"/>
      <c r="D28" s="45"/>
      <c r="E28" s="75"/>
      <c r="F28" s="76"/>
    </row>
    <row r="29" spans="1:5" ht="12.75" customHeight="1">
      <c r="A29" s="30" t="s">
        <v>23</v>
      </c>
      <c r="B29" s="24"/>
      <c r="C29" s="24"/>
      <c r="E29" s="24"/>
    </row>
    <row r="30" ht="12.75">
      <c r="E30" s="24"/>
    </row>
    <row r="31" ht="12.75">
      <c r="E31" s="46"/>
    </row>
    <row r="32" spans="4:5" ht="12.75">
      <c r="D32" s="24"/>
      <c r="E32" s="24"/>
    </row>
    <row r="33" spans="2:5" ht="12.75">
      <c r="B33" s="24"/>
      <c r="C33" s="24"/>
      <c r="E33" s="43"/>
    </row>
    <row r="34" spans="4:5" ht="12.75">
      <c r="D34" s="43"/>
      <c r="E34" s="43"/>
    </row>
    <row r="35" ht="12.75">
      <c r="E35" s="43"/>
    </row>
    <row r="36" ht="12.75">
      <c r="E36" s="43"/>
    </row>
    <row r="37" ht="12.75">
      <c r="E37" s="43"/>
    </row>
    <row r="38" ht="12.75">
      <c r="E38" s="43"/>
    </row>
    <row r="39" spans="2:5" ht="12.75">
      <c r="B39" s="24"/>
      <c r="C39" s="24"/>
      <c r="E39" s="43"/>
    </row>
    <row r="40" spans="4:5" ht="12.75">
      <c r="D40" s="43"/>
      <c r="E40" s="43"/>
    </row>
    <row r="41" spans="2:5" ht="12.75">
      <c r="B41" s="24"/>
      <c r="C41" s="24"/>
      <c r="E41" s="43"/>
    </row>
    <row r="42" spans="4:5" ht="12.75">
      <c r="D42" s="43"/>
      <c r="E42" s="43"/>
    </row>
    <row r="43" ht="12.75">
      <c r="E43" s="43"/>
    </row>
    <row r="44" spans="2:5" ht="12.75">
      <c r="B44" s="24"/>
      <c r="C44" s="24"/>
      <c r="E44" s="43"/>
    </row>
    <row r="45" spans="2:5" ht="12.75">
      <c r="B45" s="24"/>
      <c r="C45" s="24"/>
      <c r="D45" s="43"/>
      <c r="E45" s="43"/>
    </row>
    <row r="46" spans="2:5" ht="12.75">
      <c r="B46" s="24"/>
      <c r="C46" s="24"/>
      <c r="D46" s="46"/>
      <c r="E46" s="46"/>
    </row>
    <row r="47" spans="4:5" ht="12.75">
      <c r="D47" s="43"/>
      <c r="E47" s="43"/>
    </row>
    <row r="48" ht="12.75">
      <c r="E48" s="43"/>
    </row>
    <row r="49" ht="12.75">
      <c r="E49" s="43"/>
    </row>
    <row r="50" ht="12.75">
      <c r="E50" s="43"/>
    </row>
    <row r="51" ht="12.75">
      <c r="E51" s="43"/>
    </row>
    <row r="52" ht="12.75">
      <c r="E52" s="43"/>
    </row>
    <row r="53" ht="12.75">
      <c r="E53" s="43"/>
    </row>
    <row r="54" spans="1:5" ht="12.75">
      <c r="A54" s="15"/>
      <c r="B54" s="26"/>
      <c r="C54" s="26"/>
      <c r="E54" s="43"/>
    </row>
    <row r="55" spans="2:5" ht="12.75">
      <c r="B55" s="25"/>
      <c r="C55" s="25"/>
      <c r="D55" s="47"/>
      <c r="E55" s="47"/>
    </row>
    <row r="56" spans="2:5" ht="9" customHeight="1">
      <c r="B56" s="26"/>
      <c r="C56" s="26"/>
      <c r="D56" s="25"/>
      <c r="E56" s="25"/>
    </row>
    <row r="57" spans="2:5" ht="12.75">
      <c r="B57" s="24"/>
      <c r="C57" s="24"/>
      <c r="D57" s="48"/>
      <c r="E57" s="30"/>
    </row>
    <row r="58" spans="2:3" ht="12.75">
      <c r="B58" s="24"/>
      <c r="C58" s="24"/>
    </row>
    <row r="59" spans="2:3" ht="12.75">
      <c r="B59" s="24"/>
      <c r="C59" s="24"/>
    </row>
    <row r="60" spans="2:3" ht="12.75">
      <c r="B60" s="24"/>
      <c r="C60" s="24"/>
    </row>
    <row r="61" spans="2:3" ht="12.75">
      <c r="B61" s="24"/>
      <c r="C61" s="24"/>
    </row>
    <row r="62" spans="2:3" ht="12.75">
      <c r="B62" s="24"/>
      <c r="C62" s="24"/>
    </row>
    <row r="63" spans="2:3" ht="12.75">
      <c r="B63" s="24"/>
      <c r="C63" s="24"/>
    </row>
    <row r="64" spans="2:3" ht="12.75">
      <c r="B64" s="24"/>
      <c r="C64" s="24"/>
    </row>
    <row r="65" spans="2:3" ht="12.75">
      <c r="B65" s="24"/>
      <c r="C65" s="24"/>
    </row>
    <row r="66" spans="2:3" ht="12.75">
      <c r="B66" s="24"/>
      <c r="C66" s="24"/>
    </row>
    <row r="67" spans="2:3" ht="12.75">
      <c r="B67" s="24"/>
      <c r="C67" s="24"/>
    </row>
    <row r="68" spans="2:3" ht="12.75">
      <c r="B68" s="24"/>
      <c r="C68" s="24"/>
    </row>
  </sheetData>
  <sheetProtection/>
  <mergeCells count="1">
    <mergeCell ref="A4:F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3.28125" style="4" customWidth="1"/>
    <col min="2" max="5" width="12.57421875" style="4" customWidth="1"/>
    <col min="6" max="16384" width="9.140625" style="4" customWidth="1"/>
  </cols>
  <sheetData>
    <row r="1" ht="12.75">
      <c r="A1" s="2" t="s">
        <v>74</v>
      </c>
    </row>
    <row r="2" ht="18.75" customHeight="1">
      <c r="A2" s="60" t="s">
        <v>76</v>
      </c>
    </row>
    <row r="3" spans="1:5" ht="20.25" customHeight="1">
      <c r="A3" s="92"/>
      <c r="B3" s="94" t="s">
        <v>25</v>
      </c>
      <c r="C3" s="94"/>
      <c r="D3" s="94"/>
      <c r="E3" s="94"/>
    </row>
    <row r="4" spans="1:5" ht="24" customHeight="1">
      <c r="A4" s="93"/>
      <c r="B4" s="35" t="s">
        <v>30</v>
      </c>
      <c r="C4" s="35" t="s">
        <v>28</v>
      </c>
      <c r="D4" s="35" t="s">
        <v>26</v>
      </c>
      <c r="E4" s="35" t="s">
        <v>27</v>
      </c>
    </row>
    <row r="5" spans="1:5" ht="21.75" customHeight="1">
      <c r="A5" s="84" t="s">
        <v>24</v>
      </c>
      <c r="B5" s="84"/>
      <c r="C5" s="84"/>
      <c r="D5" s="84"/>
      <c r="E5" s="84"/>
    </row>
    <row r="6" spans="1:5" ht="12.75" customHeight="1">
      <c r="A6" s="73" t="s">
        <v>85</v>
      </c>
      <c r="B6" s="62">
        <v>213.256</v>
      </c>
      <c r="C6" s="62">
        <v>1710.177</v>
      </c>
      <c r="D6" s="62">
        <v>3010.838</v>
      </c>
      <c r="E6" s="62">
        <v>4934.271</v>
      </c>
    </row>
    <row r="7" spans="1:5" ht="12.75" customHeight="1">
      <c r="A7" s="73" t="s">
        <v>87</v>
      </c>
      <c r="B7" s="62">
        <v>170</v>
      </c>
      <c r="C7" s="62">
        <v>2366</v>
      </c>
      <c r="D7" s="62">
        <v>2364</v>
      </c>
      <c r="E7" s="72">
        <v>4900</v>
      </c>
    </row>
    <row r="8" spans="1:5" ht="12.75" customHeight="1">
      <c r="A8" s="73" t="s">
        <v>90</v>
      </c>
      <c r="B8" s="62">
        <v>149</v>
      </c>
      <c r="C8" s="62">
        <v>2385</v>
      </c>
      <c r="D8" s="62">
        <v>1513</v>
      </c>
      <c r="E8" s="72">
        <f>+B8+C8+D8</f>
        <v>4047</v>
      </c>
    </row>
    <row r="9" spans="1:5" ht="12.75" customHeight="1">
      <c r="A9" s="73" t="s">
        <v>94</v>
      </c>
      <c r="B9" s="62">
        <v>164</v>
      </c>
      <c r="C9" s="62">
        <v>3027</v>
      </c>
      <c r="D9" s="62">
        <v>1312</v>
      </c>
      <c r="E9" s="72">
        <v>4503</v>
      </c>
    </row>
    <row r="10" spans="1:5" ht="12.75" customHeight="1">
      <c r="A10" s="73" t="s">
        <v>102</v>
      </c>
      <c r="B10" s="62">
        <v>226.009</v>
      </c>
      <c r="C10" s="62">
        <v>4205.522</v>
      </c>
      <c r="D10" s="62">
        <v>1810.015</v>
      </c>
      <c r="E10" s="62">
        <v>6241.546</v>
      </c>
    </row>
    <row r="11" spans="1:5" ht="18" customHeight="1">
      <c r="A11" s="84" t="s">
        <v>66</v>
      </c>
      <c r="B11" s="84"/>
      <c r="C11" s="84"/>
      <c r="D11" s="84"/>
      <c r="E11" s="84"/>
    </row>
    <row r="12" spans="1:5" ht="12.75" customHeight="1">
      <c r="A12" s="73" t="s">
        <v>85</v>
      </c>
      <c r="B12" s="62">
        <v>2685.607</v>
      </c>
      <c r="C12" s="62">
        <v>3505.907</v>
      </c>
      <c r="D12" s="62">
        <v>10109.377</v>
      </c>
      <c r="E12" s="62">
        <v>16300.891</v>
      </c>
    </row>
    <row r="13" spans="1:5" ht="12.75" customHeight="1">
      <c r="A13" s="73" t="s">
        <v>87</v>
      </c>
      <c r="B13" s="62">
        <v>2928</v>
      </c>
      <c r="C13" s="62">
        <v>4973</v>
      </c>
      <c r="D13" s="62">
        <v>9639</v>
      </c>
      <c r="E13" s="62">
        <f>SUM(B13:D13)</f>
        <v>17540</v>
      </c>
    </row>
    <row r="14" spans="1:5" ht="12.75" customHeight="1">
      <c r="A14" s="73" t="s">
        <v>90</v>
      </c>
      <c r="B14" s="62">
        <v>2756</v>
      </c>
      <c r="C14" s="62">
        <v>5051</v>
      </c>
      <c r="D14" s="62">
        <v>6677</v>
      </c>
      <c r="E14" s="62">
        <v>488</v>
      </c>
    </row>
    <row r="15" spans="1:5" ht="12.75" customHeight="1">
      <c r="A15" s="73" t="s">
        <v>94</v>
      </c>
      <c r="B15" s="62">
        <v>3046</v>
      </c>
      <c r="C15" s="62">
        <v>5630</v>
      </c>
      <c r="D15" s="62">
        <v>5411</v>
      </c>
      <c r="E15" s="62">
        <v>13918</v>
      </c>
    </row>
    <row r="16" spans="1:5" ht="12.75" customHeight="1">
      <c r="A16" s="73" t="s">
        <v>102</v>
      </c>
      <c r="B16" s="62">
        <v>3112.193</v>
      </c>
      <c r="C16" s="62">
        <v>6865.367</v>
      </c>
      <c r="D16" s="62">
        <v>7026.175</v>
      </c>
      <c r="E16" s="62">
        <v>17003.735</v>
      </c>
    </row>
    <row r="17" spans="1:5" ht="18" customHeight="1">
      <c r="A17" s="84" t="s">
        <v>31</v>
      </c>
      <c r="B17" s="84"/>
      <c r="C17" s="84"/>
      <c r="D17" s="84"/>
      <c r="E17" s="84"/>
    </row>
    <row r="18" spans="1:5" ht="12.75" customHeight="1">
      <c r="A18" s="73" t="s">
        <v>85</v>
      </c>
      <c r="B18" s="62">
        <v>12576.528</v>
      </c>
      <c r="C18" s="62">
        <v>8765.056</v>
      </c>
      <c r="D18" s="62">
        <v>5781.644</v>
      </c>
      <c r="E18" s="62">
        <v>27123.228</v>
      </c>
    </row>
    <row r="19" spans="1:5" ht="12.75" customHeight="1">
      <c r="A19" s="73" t="s">
        <v>87</v>
      </c>
      <c r="B19" s="62">
        <v>12815</v>
      </c>
      <c r="C19" s="62">
        <v>8980</v>
      </c>
      <c r="D19" s="62">
        <v>5358</v>
      </c>
      <c r="E19" s="62">
        <v>27153</v>
      </c>
    </row>
    <row r="20" spans="1:5" ht="12.75" customHeight="1">
      <c r="A20" s="73" t="s">
        <v>90</v>
      </c>
      <c r="B20" s="62">
        <v>12305</v>
      </c>
      <c r="C20" s="62">
        <v>8541</v>
      </c>
      <c r="D20" s="62">
        <v>5302</v>
      </c>
      <c r="E20" s="62">
        <v>40144</v>
      </c>
    </row>
    <row r="21" spans="1:5" ht="12.75" customHeight="1">
      <c r="A21" s="73" t="s">
        <v>94</v>
      </c>
      <c r="B21" s="62">
        <v>12980</v>
      </c>
      <c r="C21" s="62">
        <v>6916</v>
      </c>
      <c r="D21" s="62">
        <v>4282</v>
      </c>
      <c r="E21" s="62">
        <v>24347</v>
      </c>
    </row>
    <row r="22" spans="1:5" ht="12.75" customHeight="1">
      <c r="A22" s="73" t="s">
        <v>102</v>
      </c>
      <c r="B22" s="62">
        <v>14227.433</v>
      </c>
      <c r="C22" s="62">
        <v>8921.686</v>
      </c>
      <c r="D22" s="62">
        <v>4891.266999999999</v>
      </c>
      <c r="E22" s="62">
        <v>28040.386</v>
      </c>
    </row>
    <row r="23" spans="1:5" ht="18" customHeight="1">
      <c r="A23" s="84" t="s">
        <v>52</v>
      </c>
      <c r="B23" s="84"/>
      <c r="C23" s="84"/>
      <c r="D23" s="84"/>
      <c r="E23" s="84"/>
    </row>
    <row r="24" spans="1:5" ht="12.75" customHeight="1">
      <c r="A24" s="73" t="s">
        <v>85</v>
      </c>
      <c r="B24" s="62">
        <v>15262.135</v>
      </c>
      <c r="C24" s="62">
        <v>12270.963</v>
      </c>
      <c r="D24" s="62">
        <v>15891.021</v>
      </c>
      <c r="E24" s="62">
        <v>43424.119</v>
      </c>
    </row>
    <row r="25" spans="1:5" ht="12.75" customHeight="1">
      <c r="A25" s="73" t="s">
        <v>87</v>
      </c>
      <c r="B25" s="62">
        <v>15743</v>
      </c>
      <c r="C25" s="62">
        <v>13953</v>
      </c>
      <c r="D25" s="62">
        <v>14997</v>
      </c>
      <c r="E25" s="62">
        <f>SUM(B25:D25)</f>
        <v>44693</v>
      </c>
    </row>
    <row r="26" spans="1:5" ht="12.75" customHeight="1">
      <c r="A26" s="73" t="s">
        <v>90</v>
      </c>
      <c r="B26" s="62">
        <v>15061</v>
      </c>
      <c r="C26" s="62">
        <v>13592</v>
      </c>
      <c r="D26" s="62">
        <v>11979</v>
      </c>
      <c r="E26" s="62">
        <f>SUM(B26:D26)</f>
        <v>40632</v>
      </c>
    </row>
    <row r="27" spans="1:5" ht="12.75" customHeight="1">
      <c r="A27" s="73" t="s">
        <v>94</v>
      </c>
      <c r="B27" s="62">
        <v>16026</v>
      </c>
      <c r="C27" s="62">
        <v>12546</v>
      </c>
      <c r="D27" s="62">
        <v>9693</v>
      </c>
      <c r="E27" s="62">
        <v>38265</v>
      </c>
    </row>
    <row r="28" spans="1:5" ht="12.75" customHeight="1">
      <c r="A28" s="73" t="s">
        <v>102</v>
      </c>
      <c r="B28" s="62">
        <v>17339.626</v>
      </c>
      <c r="C28" s="62">
        <v>15787.053</v>
      </c>
      <c r="D28" s="62">
        <v>11917.442</v>
      </c>
      <c r="E28" s="62">
        <v>45044.121</v>
      </c>
    </row>
    <row r="29" spans="1:5" ht="12.75" customHeight="1">
      <c r="A29" s="50"/>
      <c r="B29" s="14"/>
      <c r="C29" s="14"/>
      <c r="D29" s="14"/>
      <c r="E29" s="51"/>
    </row>
    <row r="30" spans="1:4" ht="13.5" customHeight="1">
      <c r="A30" s="15" t="s">
        <v>23</v>
      </c>
      <c r="B30" s="15"/>
      <c r="C30" s="15"/>
      <c r="D30" s="15"/>
    </row>
    <row r="83" ht="12.75" customHeight="1"/>
  </sheetData>
  <sheetProtection/>
  <mergeCells count="6">
    <mergeCell ref="A11:E11"/>
    <mergeCell ref="A17:E17"/>
    <mergeCell ref="A23:E23"/>
    <mergeCell ref="A3:A4"/>
    <mergeCell ref="B3:E3"/>
    <mergeCell ref="A5:E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6:A10 A12:A16 A18:A22 A24:A2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4" sqref="A4:A8"/>
    </sheetView>
  </sheetViews>
  <sheetFormatPr defaultColWidth="9.140625" defaultRowHeight="12.75"/>
  <cols>
    <col min="1" max="1" width="11.8515625" style="4" customWidth="1"/>
    <col min="2" max="2" width="10.140625" style="4" customWidth="1"/>
    <col min="3" max="6" width="8.8515625" style="4" customWidth="1"/>
    <col min="7" max="7" width="10.28125" style="4" customWidth="1"/>
    <col min="8" max="9" width="8.8515625" style="4" customWidth="1"/>
    <col min="10" max="16384" width="9.140625" style="4" customWidth="1"/>
  </cols>
  <sheetData>
    <row r="1" spans="1:9" ht="23.25" customHeight="1">
      <c r="A1" s="2" t="s">
        <v>77</v>
      </c>
      <c r="B1" s="2"/>
      <c r="C1" s="2"/>
      <c r="D1" s="2"/>
      <c r="E1" s="2"/>
      <c r="F1" s="2"/>
      <c r="G1" s="2"/>
      <c r="H1" s="2"/>
      <c r="I1" s="2"/>
    </row>
    <row r="2" spans="1:9" ht="42.75" customHeight="1">
      <c r="A2" s="34"/>
      <c r="B2" s="52" t="s">
        <v>32</v>
      </c>
      <c r="C2" s="52" t="s">
        <v>33</v>
      </c>
      <c r="D2" s="52" t="s">
        <v>2</v>
      </c>
      <c r="E2" s="52" t="s">
        <v>105</v>
      </c>
      <c r="F2" s="52" t="s">
        <v>43</v>
      </c>
      <c r="G2" s="52" t="s">
        <v>44</v>
      </c>
      <c r="H2" s="52" t="s">
        <v>45</v>
      </c>
      <c r="I2" s="52" t="s">
        <v>46</v>
      </c>
    </row>
    <row r="3" spans="1:9" ht="21.75" customHeight="1">
      <c r="A3" s="95" t="s">
        <v>24</v>
      </c>
      <c r="B3" s="95"/>
      <c r="C3" s="95"/>
      <c r="D3" s="95"/>
      <c r="E3" s="95"/>
      <c r="F3" s="95"/>
      <c r="G3" s="95"/>
      <c r="H3" s="95"/>
      <c r="I3" s="95"/>
    </row>
    <row r="4" spans="1:9" ht="12.75" customHeight="1">
      <c r="A4" s="53" t="s">
        <v>85</v>
      </c>
      <c r="B4" s="5">
        <v>258046</v>
      </c>
      <c r="C4" s="8">
        <v>16284</v>
      </c>
      <c r="D4" s="8">
        <v>12218</v>
      </c>
      <c r="E4" s="5">
        <v>73938</v>
      </c>
      <c r="F4" s="49">
        <v>148363</v>
      </c>
      <c r="G4" s="5">
        <v>160097</v>
      </c>
      <c r="H4" s="5">
        <v>96197</v>
      </c>
      <c r="I4" s="5">
        <v>101160</v>
      </c>
    </row>
    <row r="5" spans="1:9" ht="12.75" customHeight="1">
      <c r="A5" s="53" t="s">
        <v>87</v>
      </c>
      <c r="B5" s="5">
        <v>330236</v>
      </c>
      <c r="C5" s="5">
        <v>15453</v>
      </c>
      <c r="D5" s="8">
        <v>11485</v>
      </c>
      <c r="E5" s="5">
        <v>74625</v>
      </c>
      <c r="F5" s="49">
        <v>140386</v>
      </c>
      <c r="G5" s="49">
        <v>162767</v>
      </c>
      <c r="H5" s="5">
        <v>94921</v>
      </c>
      <c r="I5" s="5">
        <v>87263</v>
      </c>
    </row>
    <row r="6" spans="1:9" ht="12.75" customHeight="1">
      <c r="A6" s="53" t="s">
        <v>90</v>
      </c>
      <c r="B6" s="49">
        <v>317711</v>
      </c>
      <c r="C6" s="5">
        <v>8771</v>
      </c>
      <c r="D6" s="49">
        <v>11112</v>
      </c>
      <c r="E6" s="49">
        <v>87676</v>
      </c>
      <c r="F6" s="49">
        <v>139392</v>
      </c>
      <c r="G6" s="49">
        <v>164439</v>
      </c>
      <c r="H6" s="49">
        <v>94096</v>
      </c>
      <c r="I6" s="49">
        <v>85697</v>
      </c>
    </row>
    <row r="7" spans="1:9" ht="12.75" customHeight="1">
      <c r="A7" s="53" t="s">
        <v>94</v>
      </c>
      <c r="B7" s="49">
        <v>312972</v>
      </c>
      <c r="C7" s="5">
        <v>11213</v>
      </c>
      <c r="D7" s="49">
        <v>10841</v>
      </c>
      <c r="E7" s="49">
        <v>59079</v>
      </c>
      <c r="F7" s="49">
        <v>130344</v>
      </c>
      <c r="G7" s="49">
        <v>164448</v>
      </c>
      <c r="H7" s="49">
        <v>91237</v>
      </c>
      <c r="I7" s="49">
        <v>84910</v>
      </c>
    </row>
    <row r="8" spans="1:9" ht="12.75" customHeight="1">
      <c r="A8" s="53" t="s">
        <v>102</v>
      </c>
      <c r="B8" s="49">
        <v>301306</v>
      </c>
      <c r="C8" s="49">
        <v>10144</v>
      </c>
      <c r="D8" s="49">
        <v>10358</v>
      </c>
      <c r="E8" s="49">
        <v>43671</v>
      </c>
      <c r="F8" s="49">
        <v>129166</v>
      </c>
      <c r="G8" s="49">
        <v>156417</v>
      </c>
      <c r="H8" s="49">
        <v>86471</v>
      </c>
      <c r="I8" s="49">
        <v>71306</v>
      </c>
    </row>
    <row r="9" spans="1:9" ht="21.75" customHeight="1">
      <c r="A9" s="84" t="s">
        <v>103</v>
      </c>
      <c r="B9" s="84"/>
      <c r="C9" s="84"/>
      <c r="D9" s="84"/>
      <c r="E9" s="84"/>
      <c r="F9" s="84"/>
      <c r="G9" s="84"/>
      <c r="H9" s="84"/>
      <c r="I9" s="84"/>
    </row>
    <row r="10" spans="1:9" ht="12.75" customHeight="1">
      <c r="A10" s="15" t="s">
        <v>34</v>
      </c>
      <c r="B10" s="49">
        <v>27951</v>
      </c>
      <c r="C10" s="49">
        <v>3617</v>
      </c>
      <c r="D10" s="49">
        <v>989</v>
      </c>
      <c r="E10" s="49">
        <v>12817</v>
      </c>
      <c r="F10" s="49">
        <v>28212</v>
      </c>
      <c r="G10" s="49">
        <v>24515</v>
      </c>
      <c r="H10" s="49">
        <v>5208</v>
      </c>
      <c r="I10" s="49">
        <v>15705</v>
      </c>
    </row>
    <row r="11" spans="1:9" ht="12.75" customHeight="1">
      <c r="A11" s="15" t="s">
        <v>35</v>
      </c>
      <c r="B11" s="49">
        <v>46515</v>
      </c>
      <c r="C11" s="49">
        <v>4100</v>
      </c>
      <c r="D11" s="49">
        <v>17</v>
      </c>
      <c r="E11" s="49">
        <v>10064</v>
      </c>
      <c r="F11" s="49">
        <v>8700</v>
      </c>
      <c r="G11" s="49">
        <v>8200</v>
      </c>
      <c r="H11" s="49">
        <v>216</v>
      </c>
      <c r="I11" s="49">
        <v>7357</v>
      </c>
    </row>
    <row r="12" spans="1:9" ht="12.75" customHeight="1">
      <c r="A12" s="15" t="s">
        <v>36</v>
      </c>
      <c r="B12" s="49">
        <v>32645</v>
      </c>
      <c r="C12" s="49">
        <v>1002</v>
      </c>
      <c r="D12" s="49">
        <v>402</v>
      </c>
      <c r="E12" s="49">
        <v>3297</v>
      </c>
      <c r="F12" s="49">
        <v>8000</v>
      </c>
      <c r="G12" s="49">
        <v>13510</v>
      </c>
      <c r="H12" s="49">
        <v>31715</v>
      </c>
      <c r="I12" s="49">
        <v>12896</v>
      </c>
    </row>
    <row r="13" spans="1:9" ht="12.75" customHeight="1">
      <c r="A13" s="15" t="s">
        <v>37</v>
      </c>
      <c r="B13" s="49">
        <v>51625</v>
      </c>
      <c r="C13" s="49" t="s">
        <v>29</v>
      </c>
      <c r="D13" s="49" t="s">
        <v>29</v>
      </c>
      <c r="E13" s="49">
        <v>610</v>
      </c>
      <c r="F13" s="49">
        <v>310</v>
      </c>
      <c r="G13" s="49">
        <v>11820</v>
      </c>
      <c r="H13" s="49">
        <v>2982</v>
      </c>
      <c r="I13" s="49">
        <v>4889</v>
      </c>
    </row>
    <row r="14" spans="1:9" ht="12.75" customHeight="1">
      <c r="A14" s="15" t="s">
        <v>38</v>
      </c>
      <c r="B14" s="49">
        <v>1630</v>
      </c>
      <c r="C14" s="49">
        <v>310</v>
      </c>
      <c r="D14" s="49">
        <v>800</v>
      </c>
      <c r="E14" s="49">
        <v>1452</v>
      </c>
      <c r="F14" s="49">
        <v>1820</v>
      </c>
      <c r="G14" s="49">
        <v>35122</v>
      </c>
      <c r="H14" s="49">
        <v>12100</v>
      </c>
      <c r="I14" s="49">
        <v>12288</v>
      </c>
    </row>
    <row r="15" spans="1:9" ht="12.75" customHeight="1">
      <c r="A15" s="15" t="s">
        <v>39</v>
      </c>
      <c r="B15" s="49">
        <v>87440</v>
      </c>
      <c r="C15" s="49">
        <v>335</v>
      </c>
      <c r="D15" s="49">
        <v>110</v>
      </c>
      <c r="E15" s="49">
        <v>4148</v>
      </c>
      <c r="F15" s="49">
        <v>13754</v>
      </c>
      <c r="G15" s="49">
        <v>21200</v>
      </c>
      <c r="H15" s="49">
        <v>7000</v>
      </c>
      <c r="I15" s="49">
        <v>4195</v>
      </c>
    </row>
    <row r="16" spans="1:9" ht="12.75" customHeight="1">
      <c r="A16" s="15" t="s">
        <v>40</v>
      </c>
      <c r="B16" s="49">
        <v>14000</v>
      </c>
      <c r="C16" s="49">
        <v>100</v>
      </c>
      <c r="D16" s="49">
        <v>1300</v>
      </c>
      <c r="E16" s="49">
        <v>4510</v>
      </c>
      <c r="F16" s="49">
        <v>4200</v>
      </c>
      <c r="G16" s="49">
        <v>6250</v>
      </c>
      <c r="H16" s="49">
        <v>2600</v>
      </c>
      <c r="I16" s="49">
        <v>7960</v>
      </c>
    </row>
    <row r="17" spans="1:9" ht="12.75" customHeight="1">
      <c r="A17" s="15" t="s">
        <v>41</v>
      </c>
      <c r="B17" s="49">
        <v>15000</v>
      </c>
      <c r="C17" s="49">
        <v>100</v>
      </c>
      <c r="D17" s="49">
        <v>6650</v>
      </c>
      <c r="E17" s="49">
        <v>4560</v>
      </c>
      <c r="F17" s="49">
        <v>2340</v>
      </c>
      <c r="G17" s="49">
        <v>10300</v>
      </c>
      <c r="H17" s="49">
        <v>23930</v>
      </c>
      <c r="I17" s="49">
        <v>5868</v>
      </c>
    </row>
    <row r="18" spans="1:9" ht="12.75" customHeight="1">
      <c r="A18" s="15" t="s">
        <v>42</v>
      </c>
      <c r="B18" s="49">
        <v>24500</v>
      </c>
      <c r="C18" s="49">
        <v>580</v>
      </c>
      <c r="D18" s="49">
        <v>90</v>
      </c>
      <c r="E18" s="49">
        <v>2213</v>
      </c>
      <c r="F18" s="49">
        <v>61830</v>
      </c>
      <c r="G18" s="49">
        <v>25500</v>
      </c>
      <c r="H18" s="49">
        <v>720</v>
      </c>
      <c r="I18" s="49">
        <v>148</v>
      </c>
    </row>
    <row r="19" spans="1:9" s="7" customFormat="1" ht="21.75" customHeight="1">
      <c r="A19" s="84" t="s">
        <v>104</v>
      </c>
      <c r="B19" s="84"/>
      <c r="C19" s="84"/>
      <c r="D19" s="84"/>
      <c r="E19" s="84"/>
      <c r="F19" s="84"/>
      <c r="G19" s="84"/>
      <c r="H19" s="84"/>
      <c r="I19" s="84"/>
    </row>
    <row r="20" spans="1:9" ht="12.75" customHeight="1">
      <c r="A20" s="15" t="s">
        <v>66</v>
      </c>
      <c r="B20" s="49">
        <v>1283525</v>
      </c>
      <c r="C20" s="49">
        <v>36130</v>
      </c>
      <c r="D20" s="49">
        <v>35973</v>
      </c>
      <c r="E20" s="49">
        <v>165803</v>
      </c>
      <c r="F20" s="49">
        <v>362293</v>
      </c>
      <c r="G20" s="49">
        <v>900179</v>
      </c>
      <c r="H20" s="49">
        <v>153924</v>
      </c>
      <c r="I20" s="49">
        <v>205749</v>
      </c>
    </row>
    <row r="21" spans="1:9" ht="12.75" customHeight="1">
      <c r="A21" s="15" t="s">
        <v>31</v>
      </c>
      <c r="B21" s="49">
        <v>1962534</v>
      </c>
      <c r="C21" s="49">
        <f>+C22-C20</f>
        <v>32126</v>
      </c>
      <c r="D21" s="49">
        <f>+D22-D20</f>
        <v>18109</v>
      </c>
      <c r="E21" s="8">
        <v>56078</v>
      </c>
      <c r="F21" s="49">
        <v>363271</v>
      </c>
      <c r="G21" s="49">
        <v>228634</v>
      </c>
      <c r="H21" s="49">
        <v>840</v>
      </c>
      <c r="I21" s="8">
        <v>176601</v>
      </c>
    </row>
    <row r="22" spans="1:9" s="1" customFormat="1" ht="12.75" customHeight="1">
      <c r="A22" s="15" t="s">
        <v>52</v>
      </c>
      <c r="B22" s="49">
        <v>3246059</v>
      </c>
      <c r="C22" s="49">
        <v>68256</v>
      </c>
      <c r="D22" s="49">
        <v>54082</v>
      </c>
      <c r="E22" s="49">
        <v>221881</v>
      </c>
      <c r="F22" s="49">
        <v>725564</v>
      </c>
      <c r="G22" s="49">
        <v>1128813</v>
      </c>
      <c r="H22" s="49">
        <v>154764</v>
      </c>
      <c r="I22" s="49">
        <v>382350</v>
      </c>
    </row>
    <row r="23" spans="1:9" s="1" customFormat="1" ht="24.75" customHeight="1">
      <c r="A23" s="61" t="s">
        <v>72</v>
      </c>
      <c r="B23" s="80">
        <f aca="true" t="shared" si="0" ref="B23:I23">+B8/B22*100</f>
        <v>9.28220959631356</v>
      </c>
      <c r="C23" s="80">
        <f t="shared" si="0"/>
        <v>14.861697140178155</v>
      </c>
      <c r="D23" s="80">
        <f t="shared" si="0"/>
        <v>19.152398210125366</v>
      </c>
      <c r="E23" s="80">
        <f t="shared" si="0"/>
        <v>19.682171975067718</v>
      </c>
      <c r="F23" s="80">
        <f t="shared" si="0"/>
        <v>17.802151154136645</v>
      </c>
      <c r="G23" s="80">
        <f t="shared" si="0"/>
        <v>13.85676812722745</v>
      </c>
      <c r="H23" s="80">
        <f t="shared" si="0"/>
        <v>55.872812798842105</v>
      </c>
      <c r="I23" s="80">
        <f t="shared" si="0"/>
        <v>18.64940499542304</v>
      </c>
    </row>
    <row r="24" spans="1:9" ht="12.75" customHeight="1">
      <c r="A24" s="50"/>
      <c r="B24" s="50"/>
      <c r="C24" s="50"/>
      <c r="D24" s="50"/>
      <c r="E24" s="50"/>
      <c r="F24" s="50"/>
      <c r="G24" s="50"/>
      <c r="H24" s="50"/>
      <c r="I24" s="50"/>
    </row>
    <row r="25" spans="1:9" ht="13.5" customHeight="1">
      <c r="A25" s="15" t="s">
        <v>23</v>
      </c>
      <c r="B25" s="15"/>
      <c r="C25" s="15"/>
      <c r="D25" s="15"/>
      <c r="E25" s="15"/>
      <c r="F25" s="15"/>
      <c r="G25" s="15"/>
      <c r="H25" s="15"/>
      <c r="I25" s="15"/>
    </row>
    <row r="26" ht="12.75">
      <c r="A26" s="74" t="s">
        <v>106</v>
      </c>
    </row>
    <row r="28" spans="2:9" ht="12.75" customHeight="1">
      <c r="B28" s="8"/>
      <c r="C28" s="8"/>
      <c r="D28" s="8"/>
      <c r="E28" s="8"/>
      <c r="F28" s="8"/>
      <c r="G28" s="8"/>
      <c r="H28"/>
      <c r="I28" s="8"/>
    </row>
    <row r="29" spans="2:9" ht="12.75" customHeight="1">
      <c r="B29" s="5"/>
      <c r="C29" s="5"/>
      <c r="D29" s="5"/>
      <c r="E29" s="5"/>
      <c r="F29" s="5"/>
      <c r="G29" s="5"/>
      <c r="I29" s="5"/>
    </row>
    <row r="30" spans="2:9" ht="12.75">
      <c r="B30" s="5"/>
      <c r="C30" s="5"/>
      <c r="D30" s="5"/>
      <c r="E30" s="5"/>
      <c r="F30" s="5"/>
      <c r="G30" s="5"/>
      <c r="I30" s="5"/>
    </row>
    <row r="31" spans="2:9" ht="12.75">
      <c r="B31" s="5"/>
      <c r="C31" s="5"/>
      <c r="D31" s="5"/>
      <c r="E31" s="5"/>
      <c r="F31" s="5"/>
      <c r="G31" s="5"/>
      <c r="H31" s="5"/>
      <c r="I31" s="5"/>
    </row>
  </sheetData>
  <sheetProtection/>
  <mergeCells count="3">
    <mergeCell ref="A19:I19"/>
    <mergeCell ref="A3:I3"/>
    <mergeCell ref="A9:I9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9.421875" style="4" customWidth="1"/>
    <col min="2" max="3" width="9.7109375" style="4" customWidth="1"/>
    <col min="4" max="4" width="0.85546875" style="4" customWidth="1"/>
    <col min="5" max="6" width="9.7109375" style="4" customWidth="1"/>
    <col min="7" max="7" width="0.85546875" style="4" customWidth="1"/>
    <col min="8" max="9" width="9.7109375" style="4" customWidth="1"/>
    <col min="10" max="16384" width="9.140625" style="4" customWidth="1"/>
  </cols>
  <sheetData>
    <row r="1" spans="1:9" ht="25.5" customHeight="1">
      <c r="A1" s="2" t="s">
        <v>86</v>
      </c>
      <c r="B1" s="2"/>
      <c r="C1" s="2"/>
      <c r="D1" s="2"/>
      <c r="E1" s="2"/>
      <c r="F1" s="2"/>
      <c r="G1" s="2"/>
      <c r="H1" s="2"/>
      <c r="I1" s="2"/>
    </row>
    <row r="2" spans="1:9" ht="21.75" customHeight="1">
      <c r="A2" s="96"/>
      <c r="B2" s="98" t="s">
        <v>47</v>
      </c>
      <c r="C2" s="98"/>
      <c r="D2" s="16"/>
      <c r="E2" s="98" t="s">
        <v>48</v>
      </c>
      <c r="F2" s="98"/>
      <c r="G2" s="16"/>
      <c r="H2" s="98" t="s">
        <v>49</v>
      </c>
      <c r="I2" s="98"/>
    </row>
    <row r="3" spans="1:9" ht="25.5">
      <c r="A3" s="97"/>
      <c r="B3" s="52" t="s">
        <v>50</v>
      </c>
      <c r="C3" s="52" t="s">
        <v>51</v>
      </c>
      <c r="D3" s="18"/>
      <c r="E3" s="52" t="s">
        <v>50</v>
      </c>
      <c r="F3" s="52" t="s">
        <v>51</v>
      </c>
      <c r="G3" s="18"/>
      <c r="H3" s="52" t="s">
        <v>50</v>
      </c>
      <c r="I3" s="52" t="s">
        <v>51</v>
      </c>
    </row>
    <row r="4" spans="1:9" ht="24.75" customHeight="1">
      <c r="A4" s="95" t="s">
        <v>24</v>
      </c>
      <c r="B4" s="95"/>
      <c r="C4" s="95"/>
      <c r="D4" s="95"/>
      <c r="E4" s="95"/>
      <c r="F4" s="95"/>
      <c r="G4" s="95"/>
      <c r="H4" s="95"/>
      <c r="I4" s="95"/>
    </row>
    <row r="5" spans="1:11" ht="12.75" customHeight="1">
      <c r="A5" s="73" t="s">
        <v>80</v>
      </c>
      <c r="B5" s="49">
        <v>116</v>
      </c>
      <c r="C5" s="68">
        <v>28.7</v>
      </c>
      <c r="E5" s="49">
        <v>175</v>
      </c>
      <c r="F5" s="68">
        <v>12.9</v>
      </c>
      <c r="H5" s="49">
        <v>301</v>
      </c>
      <c r="I5" s="68">
        <v>31</v>
      </c>
      <c r="J5" s="69"/>
      <c r="K5" s="9"/>
    </row>
    <row r="6" spans="1:11" ht="12.75" customHeight="1">
      <c r="A6" s="73" t="s">
        <v>81</v>
      </c>
      <c r="B6" s="49">
        <v>106</v>
      </c>
      <c r="C6" s="68">
        <v>26.8</v>
      </c>
      <c r="E6" s="49">
        <v>165</v>
      </c>
      <c r="F6" s="68">
        <v>12.3</v>
      </c>
      <c r="H6" s="49">
        <v>284</v>
      </c>
      <c r="I6" s="68">
        <v>28</v>
      </c>
      <c r="J6" s="69"/>
      <c r="K6" s="9"/>
    </row>
    <row r="7" spans="1:11" ht="12.75" customHeight="1">
      <c r="A7" s="73">
        <v>2008</v>
      </c>
      <c r="B7" s="49">
        <v>99</v>
      </c>
      <c r="C7" s="68">
        <v>23.8</v>
      </c>
      <c r="E7" s="49">
        <v>153</v>
      </c>
      <c r="F7" s="68">
        <v>11.4</v>
      </c>
      <c r="H7" s="49">
        <v>267</v>
      </c>
      <c r="I7" s="68">
        <v>27</v>
      </c>
      <c r="J7" s="69"/>
      <c r="K7" s="9"/>
    </row>
    <row r="8" spans="1:11" ht="12.75" customHeight="1">
      <c r="A8" s="73" t="s">
        <v>85</v>
      </c>
      <c r="B8" s="49">
        <v>92</v>
      </c>
      <c r="C8" s="68">
        <v>22.5</v>
      </c>
      <c r="E8" s="49">
        <v>156</v>
      </c>
      <c r="F8" s="68">
        <v>12.7</v>
      </c>
      <c r="H8" s="49">
        <v>259</v>
      </c>
      <c r="I8" s="68">
        <v>26.6</v>
      </c>
      <c r="J8" s="69"/>
      <c r="K8" s="9"/>
    </row>
    <row r="9" spans="1:11" ht="12.75" customHeight="1">
      <c r="A9" s="73" t="s">
        <v>87</v>
      </c>
      <c r="B9" s="49">
        <v>85</v>
      </c>
      <c r="C9" s="68">
        <v>21.4</v>
      </c>
      <c r="E9" s="49">
        <v>158</v>
      </c>
      <c r="F9" s="68">
        <v>13.7</v>
      </c>
      <c r="H9" s="49">
        <v>244</v>
      </c>
      <c r="I9" s="68">
        <v>24.9</v>
      </c>
      <c r="J9" s="69"/>
      <c r="K9" s="9"/>
    </row>
    <row r="10" spans="1:9" ht="18" customHeight="1">
      <c r="A10" s="84" t="s">
        <v>66</v>
      </c>
      <c r="B10" s="84"/>
      <c r="C10" s="84"/>
      <c r="D10" s="84"/>
      <c r="E10" s="84"/>
      <c r="F10" s="84"/>
      <c r="G10" s="84"/>
      <c r="H10" s="84"/>
      <c r="I10" s="84"/>
    </row>
    <row r="11" spans="1:12" ht="12.75" customHeight="1">
      <c r="A11" s="73" t="s">
        <v>80</v>
      </c>
      <c r="B11" s="49">
        <v>564</v>
      </c>
      <c r="C11" s="68">
        <v>143.3</v>
      </c>
      <c r="E11" s="49">
        <v>1906</v>
      </c>
      <c r="F11" s="9">
        <v>143.1</v>
      </c>
      <c r="H11" s="49">
        <v>4431</v>
      </c>
      <c r="I11" s="68">
        <v>38.7</v>
      </c>
      <c r="K11" s="70"/>
      <c r="L11" s="67"/>
    </row>
    <row r="12" spans="1:12" ht="12.75" customHeight="1">
      <c r="A12" s="73" t="s">
        <v>81</v>
      </c>
      <c r="B12" s="49">
        <v>552</v>
      </c>
      <c r="C12" s="68">
        <v>141.6</v>
      </c>
      <c r="E12" s="49">
        <v>1857</v>
      </c>
      <c r="F12" s="9">
        <v>139.3</v>
      </c>
      <c r="H12" s="49">
        <v>4390</v>
      </c>
      <c r="I12" s="68">
        <v>38.3</v>
      </c>
      <c r="K12" s="70"/>
      <c r="L12" s="67"/>
    </row>
    <row r="13" spans="1:12" ht="12.75" customHeight="1">
      <c r="A13" s="73">
        <v>2008</v>
      </c>
      <c r="B13" s="49">
        <v>522</v>
      </c>
      <c r="C13" s="68">
        <v>130.5</v>
      </c>
      <c r="E13" s="49">
        <v>1841</v>
      </c>
      <c r="F13" s="9">
        <v>139.3</v>
      </c>
      <c r="H13" s="49">
        <v>4142</v>
      </c>
      <c r="I13" s="68">
        <v>37</v>
      </c>
      <c r="K13" s="70"/>
      <c r="L13" s="67"/>
    </row>
    <row r="14" spans="1:12" ht="12.75" customHeight="1">
      <c r="A14" s="73" t="s">
        <v>85</v>
      </c>
      <c r="B14" s="49">
        <v>501</v>
      </c>
      <c r="C14" s="68">
        <v>125.6</v>
      </c>
      <c r="E14" s="49">
        <v>1838</v>
      </c>
      <c r="F14" s="9">
        <v>144.2</v>
      </c>
      <c r="H14" s="49">
        <v>4023</v>
      </c>
      <c r="I14" s="68">
        <v>35.9</v>
      </c>
      <c r="K14" s="70"/>
      <c r="L14" s="67"/>
    </row>
    <row r="15" spans="1:12" ht="12.75" customHeight="1">
      <c r="A15" s="73" t="s">
        <v>87</v>
      </c>
      <c r="B15" s="49">
        <v>489</v>
      </c>
      <c r="C15" s="68">
        <v>124</v>
      </c>
      <c r="E15" s="49">
        <v>488</v>
      </c>
      <c r="F15" s="9">
        <v>150.7</v>
      </c>
      <c r="H15" s="49">
        <v>3739</v>
      </c>
      <c r="I15" s="68">
        <v>33</v>
      </c>
      <c r="K15" s="70"/>
      <c r="L15" s="67"/>
    </row>
    <row r="16" spans="1:9" ht="18" customHeight="1">
      <c r="A16" s="84" t="s">
        <v>31</v>
      </c>
      <c r="B16" s="84"/>
      <c r="C16" s="84"/>
      <c r="D16" s="84"/>
      <c r="E16" s="84"/>
      <c r="F16" s="84"/>
      <c r="G16" s="84"/>
      <c r="H16" s="84"/>
      <c r="I16" s="84"/>
    </row>
    <row r="17" spans="1:16" ht="12.75" customHeight="1">
      <c r="A17" s="73" t="s">
        <v>80</v>
      </c>
      <c r="B17" s="5">
        <f>3243+242</f>
        <v>3485</v>
      </c>
      <c r="C17" s="71">
        <v>967</v>
      </c>
      <c r="D17" s="5"/>
      <c r="E17" s="5">
        <v>11474</v>
      </c>
      <c r="F17" s="71">
        <v>1416.1</v>
      </c>
      <c r="G17" s="5"/>
      <c r="H17" s="5">
        <f>159+2308</f>
        <v>2467</v>
      </c>
      <c r="I17" s="71">
        <v>22.7</v>
      </c>
      <c r="J17" s="69"/>
      <c r="K17" s="9"/>
      <c r="L17" s="9"/>
      <c r="M17" s="9"/>
      <c r="N17" s="9"/>
      <c r="O17" s="9"/>
      <c r="P17" s="9"/>
    </row>
    <row r="18" spans="1:16" ht="12.75" customHeight="1">
      <c r="A18" s="73" t="s">
        <v>81</v>
      </c>
      <c r="B18" s="5">
        <f>3185+241</f>
        <v>3426</v>
      </c>
      <c r="C18" s="71">
        <v>981</v>
      </c>
      <c r="D18" s="5"/>
      <c r="E18" s="5">
        <v>11739</v>
      </c>
      <c r="F18" s="71">
        <v>1464.1</v>
      </c>
      <c r="G18" s="5"/>
      <c r="H18" s="5">
        <f>155+2338</f>
        <v>2493</v>
      </c>
      <c r="I18" s="71">
        <v>23</v>
      </c>
      <c r="J18" s="69"/>
      <c r="K18" s="9"/>
      <c r="L18" s="9"/>
      <c r="M18" s="9"/>
      <c r="N18" s="9"/>
      <c r="O18" s="9"/>
      <c r="P18" s="9"/>
    </row>
    <row r="19" spans="1:16" ht="12.75" customHeight="1">
      <c r="A19" s="73">
        <v>2008</v>
      </c>
      <c r="B19" s="5">
        <v>3311</v>
      </c>
      <c r="C19" s="71">
        <v>928.8</v>
      </c>
      <c r="D19" s="5"/>
      <c r="E19" s="5">
        <v>11775</v>
      </c>
      <c r="F19" s="71">
        <v>1466.7</v>
      </c>
      <c r="G19" s="5"/>
      <c r="H19" s="5">
        <v>2358</v>
      </c>
      <c r="I19" s="71">
        <v>22.7</v>
      </c>
      <c r="J19" s="69"/>
      <c r="K19" s="9"/>
      <c r="L19" s="9"/>
      <c r="M19" s="9"/>
      <c r="N19" s="9"/>
      <c r="O19" s="9"/>
      <c r="P19" s="9"/>
    </row>
    <row r="20" spans="1:16" s="1" customFormat="1" ht="12.75" customHeight="1">
      <c r="A20" s="73" t="s">
        <v>85</v>
      </c>
      <c r="B20" s="5">
        <f>+B26-B14</f>
        <v>3337</v>
      </c>
      <c r="C20" s="71">
        <f>+C26-C14</f>
        <v>929.4</v>
      </c>
      <c r="D20" s="71"/>
      <c r="E20" s="5">
        <f>+E26-E14</f>
        <v>11756</v>
      </c>
      <c r="F20" s="71">
        <f>+F26-F14</f>
        <v>1483.8</v>
      </c>
      <c r="G20" s="71"/>
      <c r="H20" s="5">
        <f>+H26-H14</f>
        <v>2399</v>
      </c>
      <c r="I20" s="71">
        <f>+I26-I14</f>
        <v>23.1</v>
      </c>
      <c r="J20" s="69"/>
      <c r="K20" s="9"/>
      <c r="L20" s="9"/>
      <c r="M20" s="9"/>
      <c r="N20" s="9"/>
      <c r="O20" s="9"/>
      <c r="P20" s="9"/>
    </row>
    <row r="21" spans="1:18" s="1" customFormat="1" ht="12.75" customHeight="1">
      <c r="A21" s="73" t="s">
        <v>87</v>
      </c>
      <c r="B21" s="5">
        <v>3373</v>
      </c>
      <c r="C21" s="71">
        <v>951.3</v>
      </c>
      <c r="E21" s="5">
        <v>11912</v>
      </c>
      <c r="F21" s="71">
        <v>1522.2</v>
      </c>
      <c r="H21" s="5">
        <v>2249</v>
      </c>
      <c r="I21" s="71">
        <v>21.3</v>
      </c>
      <c r="J21" s="69"/>
      <c r="K21" s="69"/>
      <c r="L21" s="69"/>
      <c r="M21" s="69"/>
      <c r="N21" s="69"/>
      <c r="O21" s="69"/>
      <c r="P21" s="69"/>
      <c r="Q21" s="69"/>
      <c r="R21" s="69"/>
    </row>
    <row r="22" spans="1:9" ht="18" customHeight="1">
      <c r="A22" s="84" t="s">
        <v>52</v>
      </c>
      <c r="B22" s="84"/>
      <c r="C22" s="84"/>
      <c r="D22" s="84"/>
      <c r="E22" s="84"/>
      <c r="F22" s="84"/>
      <c r="G22" s="84"/>
      <c r="H22" s="84"/>
      <c r="I22" s="84"/>
    </row>
    <row r="23" spans="1:10" ht="12.75" customHeight="1">
      <c r="A23" s="73" t="s">
        <v>80</v>
      </c>
      <c r="B23" s="49">
        <v>4049</v>
      </c>
      <c r="C23" s="68">
        <v>1110.3</v>
      </c>
      <c r="D23" s="49"/>
      <c r="E23" s="49">
        <v>13380</v>
      </c>
      <c r="F23" s="68">
        <v>1559.2</v>
      </c>
      <c r="G23" s="49"/>
      <c r="H23" s="49">
        <v>6898</v>
      </c>
      <c r="I23" s="68">
        <v>61.4</v>
      </c>
      <c r="J23" s="9"/>
    </row>
    <row r="24" spans="1:10" ht="12.75" customHeight="1">
      <c r="A24" s="73" t="s">
        <v>81</v>
      </c>
      <c r="B24" s="49">
        <v>3978</v>
      </c>
      <c r="C24" s="68">
        <v>1122.6</v>
      </c>
      <c r="D24" s="49"/>
      <c r="E24" s="49">
        <v>13596</v>
      </c>
      <c r="F24" s="68">
        <v>1603.4</v>
      </c>
      <c r="G24" s="49"/>
      <c r="H24" s="49">
        <v>6883</v>
      </c>
      <c r="I24" s="68">
        <v>61.3</v>
      </c>
      <c r="J24" s="9"/>
    </row>
    <row r="25" spans="1:10" ht="12.75" customHeight="1">
      <c r="A25" s="73">
        <v>2008</v>
      </c>
      <c r="B25" s="5">
        <v>3833</v>
      </c>
      <c r="C25" s="71">
        <v>1059.3</v>
      </c>
      <c r="D25" s="5"/>
      <c r="E25" s="5">
        <v>13616</v>
      </c>
      <c r="F25" s="71">
        <v>1606</v>
      </c>
      <c r="G25" s="5"/>
      <c r="H25" s="5">
        <v>6500</v>
      </c>
      <c r="I25" s="71">
        <v>59.7</v>
      </c>
      <c r="J25" s="9"/>
    </row>
    <row r="26" spans="1:10" s="1" customFormat="1" ht="12.75" customHeight="1">
      <c r="A26" s="73" t="s">
        <v>85</v>
      </c>
      <c r="B26" s="5">
        <v>3838</v>
      </c>
      <c r="C26" s="71">
        <v>1055</v>
      </c>
      <c r="E26" s="5">
        <v>13594</v>
      </c>
      <c r="F26" s="71">
        <v>1628</v>
      </c>
      <c r="H26" s="5">
        <v>6422</v>
      </c>
      <c r="I26" s="71">
        <v>59</v>
      </c>
      <c r="J26" s="9"/>
    </row>
    <row r="27" spans="1:10" s="1" customFormat="1" ht="12.75" customHeight="1">
      <c r="A27" s="73" t="s">
        <v>87</v>
      </c>
      <c r="B27" s="5">
        <v>3862</v>
      </c>
      <c r="C27" s="71">
        <v>1075.3</v>
      </c>
      <c r="E27" s="5">
        <v>13764</v>
      </c>
      <c r="F27" s="71">
        <v>1672.9</v>
      </c>
      <c r="H27" s="5">
        <v>5988</v>
      </c>
      <c r="I27" s="71">
        <v>54.3</v>
      </c>
      <c r="J27" s="9"/>
    </row>
    <row r="28" spans="1:9" ht="9" customHeight="1">
      <c r="A28" s="50"/>
      <c r="B28" s="14"/>
      <c r="C28" s="14"/>
      <c r="D28" s="14"/>
      <c r="E28" s="14"/>
      <c r="F28" s="14"/>
      <c r="G28" s="14"/>
      <c r="H28" s="14"/>
      <c r="I28" s="14"/>
    </row>
    <row r="29" spans="1:9" ht="13.5" customHeight="1">
      <c r="A29" s="15" t="s">
        <v>23</v>
      </c>
      <c r="B29" s="15"/>
      <c r="C29" s="15"/>
      <c r="D29" s="15"/>
      <c r="E29" s="15"/>
      <c r="F29" s="15"/>
      <c r="G29" s="15"/>
      <c r="H29" s="15"/>
      <c r="I29" s="15"/>
    </row>
    <row r="30" ht="12.75" customHeight="1"/>
    <row r="31" spans="1:9" ht="12.75" customHeight="1">
      <c r="A31" s="54"/>
      <c r="B31" s="55"/>
      <c r="C31" s="55"/>
      <c r="D31" s="55"/>
      <c r="E31" s="55"/>
      <c r="F31" s="55"/>
      <c r="G31" s="55"/>
      <c r="H31" s="55"/>
      <c r="I31" s="55"/>
    </row>
    <row r="32" spans="1:9" ht="12.75" customHeight="1">
      <c r="A32" s="54"/>
      <c r="B32" s="55"/>
      <c r="C32" s="55"/>
      <c r="D32" s="55"/>
      <c r="E32" s="55"/>
      <c r="F32" s="55"/>
      <c r="G32" s="55"/>
      <c r="H32" s="55"/>
      <c r="I32" s="55"/>
    </row>
    <row r="33" spans="1:9" ht="12.75" customHeight="1">
      <c r="A33" s="54"/>
      <c r="B33" s="55"/>
      <c r="C33" s="55"/>
      <c r="D33" s="55"/>
      <c r="E33" s="55"/>
      <c r="F33" s="55"/>
      <c r="G33" s="55"/>
      <c r="H33" s="55"/>
      <c r="I33" s="55"/>
    </row>
    <row r="34" ht="9" customHeight="1"/>
    <row r="37" spans="2:9" ht="12.75">
      <c r="B37" s="9"/>
      <c r="C37" s="9"/>
      <c r="D37" s="9"/>
      <c r="E37" s="9"/>
      <c r="F37" s="9"/>
      <c r="G37" s="9"/>
      <c r="H37" s="9"/>
      <c r="I37" s="9"/>
    </row>
    <row r="38" ht="12.75" customHeight="1"/>
    <row r="39" spans="2:9" ht="12.75" customHeight="1">
      <c r="B39" s="9"/>
      <c r="C39" s="9"/>
      <c r="D39" s="9"/>
      <c r="E39" s="9"/>
      <c r="F39" s="9"/>
      <c r="G39" s="9"/>
      <c r="H39" s="9"/>
      <c r="I39" s="9"/>
    </row>
    <row r="73" ht="25.5" customHeight="1"/>
    <row r="74" ht="12.75" customHeight="1"/>
  </sheetData>
  <sheetProtection/>
  <mergeCells count="8">
    <mergeCell ref="A22:I22"/>
    <mergeCell ref="A2:A3"/>
    <mergeCell ref="B2:C2"/>
    <mergeCell ref="E2:F2"/>
    <mergeCell ref="H2:I2"/>
    <mergeCell ref="A4:I4"/>
    <mergeCell ref="A10:I10"/>
    <mergeCell ref="A16:I1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5:A9 A11:A15 A17:A21 A23:A2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1.7109375" style="4" customWidth="1"/>
    <col min="2" max="2" width="10.7109375" style="4" customWidth="1"/>
    <col min="3" max="3" width="11.7109375" style="4" customWidth="1"/>
    <col min="4" max="4" width="10.7109375" style="4" customWidth="1"/>
    <col min="5" max="5" width="9.57421875" style="4" customWidth="1"/>
    <col min="6" max="6" width="10.00390625" style="4" customWidth="1"/>
    <col min="7" max="7" width="10.00390625" style="4" bestFit="1" customWidth="1"/>
    <col min="8" max="16384" width="9.140625" style="4" customWidth="1"/>
  </cols>
  <sheetData>
    <row r="1" spans="1:6" ht="24" customHeight="1">
      <c r="A1" s="2" t="s">
        <v>78</v>
      </c>
      <c r="B1" s="3"/>
      <c r="C1" s="3"/>
      <c r="D1" s="3"/>
      <c r="E1" s="3"/>
      <c r="F1" s="3"/>
    </row>
    <row r="2" spans="1:6" ht="33" customHeight="1">
      <c r="A2" s="56"/>
      <c r="B2" s="52" t="s">
        <v>53</v>
      </c>
      <c r="C2" s="52" t="s">
        <v>70</v>
      </c>
      <c r="D2" s="52" t="s">
        <v>71</v>
      </c>
      <c r="E2" s="52" t="s">
        <v>54</v>
      </c>
      <c r="F2" s="52" t="s">
        <v>27</v>
      </c>
    </row>
    <row r="3" spans="1:6" ht="24.75" customHeight="1">
      <c r="A3" s="100" t="s">
        <v>24</v>
      </c>
      <c r="B3" s="100"/>
      <c r="C3" s="100"/>
      <c r="D3" s="100"/>
      <c r="E3" s="100"/>
      <c r="F3" s="100"/>
    </row>
    <row r="4" spans="1:8" ht="12.75" customHeight="1">
      <c r="A4" s="78">
        <v>2009</v>
      </c>
      <c r="B4" s="66">
        <v>6736</v>
      </c>
      <c r="C4" s="66">
        <v>495</v>
      </c>
      <c r="D4" s="66">
        <v>1</v>
      </c>
      <c r="E4" s="66">
        <v>185</v>
      </c>
      <c r="F4" s="66">
        <v>7417</v>
      </c>
      <c r="G4" s="8"/>
      <c r="H4" s="8"/>
    </row>
    <row r="5" spans="1:8" ht="12.75" customHeight="1">
      <c r="A5" s="78">
        <v>2010</v>
      </c>
      <c r="B5" s="66">
        <v>7632</v>
      </c>
      <c r="C5" s="66">
        <v>482</v>
      </c>
      <c r="D5" s="66">
        <v>0</v>
      </c>
      <c r="E5" s="66">
        <f>184+13</f>
        <v>197</v>
      </c>
      <c r="F5" s="66">
        <f>SUM(B5:E5)</f>
        <v>8311</v>
      </c>
      <c r="G5" s="8"/>
      <c r="H5" s="8"/>
    </row>
    <row r="6" spans="1:8" ht="12.75" customHeight="1">
      <c r="A6" s="78">
        <v>2011</v>
      </c>
      <c r="B6" s="66">
        <v>6636</v>
      </c>
      <c r="C6" s="66">
        <v>526</v>
      </c>
      <c r="D6" s="66">
        <v>2</v>
      </c>
      <c r="E6" s="66">
        <f>295+10</f>
        <v>305</v>
      </c>
      <c r="F6" s="66">
        <f>SUM(B6:E6)</f>
        <v>7469</v>
      </c>
      <c r="G6" s="8"/>
      <c r="H6" s="8"/>
    </row>
    <row r="7" spans="1:8" ht="12.75" customHeight="1">
      <c r="A7" s="78">
        <v>2012</v>
      </c>
      <c r="B7" s="66">
        <v>7056</v>
      </c>
      <c r="C7" s="66">
        <v>510</v>
      </c>
      <c r="D7" s="66" t="s">
        <v>97</v>
      </c>
      <c r="E7" s="66">
        <v>339</v>
      </c>
      <c r="F7" s="66">
        <v>7918</v>
      </c>
      <c r="G7" s="8"/>
      <c r="H7" s="8"/>
    </row>
    <row r="8" spans="1:8" ht="12.75" customHeight="1">
      <c r="A8" s="79">
        <v>2013</v>
      </c>
      <c r="B8" s="66">
        <v>8954</v>
      </c>
      <c r="C8" s="66">
        <v>564</v>
      </c>
      <c r="D8" s="66">
        <v>12</v>
      </c>
      <c r="E8" s="66">
        <v>358</v>
      </c>
      <c r="F8" s="66">
        <v>9888</v>
      </c>
      <c r="G8" s="8"/>
      <c r="H8" s="8"/>
    </row>
    <row r="9" spans="1:6" ht="18" customHeight="1">
      <c r="A9" s="84" t="s">
        <v>66</v>
      </c>
      <c r="B9" s="84"/>
      <c r="C9" s="84"/>
      <c r="D9" s="84"/>
      <c r="E9" s="84"/>
      <c r="F9" s="84"/>
    </row>
    <row r="10" spans="1:9" s="7" customFormat="1" ht="12.75">
      <c r="A10" s="78">
        <v>2009</v>
      </c>
      <c r="B10" s="63">
        <f>6736+6119+5561+3215+1363+1255+1233+113</f>
        <v>25595</v>
      </c>
      <c r="C10" s="63">
        <f>495+196+436+79+241+157+68+39</f>
        <v>1711</v>
      </c>
      <c r="D10" s="63">
        <v>6</v>
      </c>
      <c r="E10" s="63">
        <f>174+11+236+3+268+11+57+107+5+109+2+50+10</f>
        <v>1043</v>
      </c>
      <c r="F10" s="63">
        <f>SUM(B10:E10)</f>
        <v>28355</v>
      </c>
      <c r="G10" s="6"/>
      <c r="H10" s="5"/>
      <c r="I10" s="6"/>
    </row>
    <row r="11" spans="1:9" s="7" customFormat="1" ht="12.75" customHeight="1">
      <c r="A11" s="78">
        <v>2010</v>
      </c>
      <c r="B11" s="63">
        <f>7632+6234+4501+1862+1350+1275+1256+137</f>
        <v>24247</v>
      </c>
      <c r="C11" s="63">
        <f>482+222+454+66+272+176+82+38</f>
        <v>1792</v>
      </c>
      <c r="D11" s="63">
        <v>0</v>
      </c>
      <c r="E11" s="63">
        <f>184+13+289+4+356+8+57+129+129+64+17</f>
        <v>1250</v>
      </c>
      <c r="F11" s="63">
        <f>8311+6749+5319+1985+1751+1580+1402+192</f>
        <v>27289</v>
      </c>
      <c r="G11" s="5"/>
      <c r="H11" s="5"/>
      <c r="I11" s="6"/>
    </row>
    <row r="12" spans="1:8" s="7" customFormat="1" ht="12.75">
      <c r="A12" s="78">
        <v>2011</v>
      </c>
      <c r="B12" s="63">
        <f>6636+6471+4166+2124+1475+1263+1178+177</f>
        <v>23490</v>
      </c>
      <c r="C12" s="63">
        <f>526+214+464+72+288+200+98+36</f>
        <v>1898</v>
      </c>
      <c r="D12" s="63">
        <v>16</v>
      </c>
      <c r="E12" s="63">
        <f>295+10+425+4+441+4+74+128+5+146+71+18</f>
        <v>1621</v>
      </c>
      <c r="F12" s="63">
        <f>7469+7115+5081+2272+1896+1612+1348+232</f>
        <v>27025</v>
      </c>
      <c r="H12" s="5"/>
    </row>
    <row r="13" spans="1:8" ht="12.75" customHeight="1">
      <c r="A13" s="78">
        <v>2012</v>
      </c>
      <c r="B13" s="63">
        <v>25087</v>
      </c>
      <c r="C13" s="63">
        <v>1857</v>
      </c>
      <c r="D13" s="63" t="s">
        <v>99</v>
      </c>
      <c r="E13" s="63">
        <v>1306</v>
      </c>
      <c r="F13" s="63">
        <v>28292</v>
      </c>
      <c r="G13" s="8"/>
      <c r="H13" s="8"/>
    </row>
    <row r="14" spans="1:8" ht="12.75" customHeight="1">
      <c r="A14" s="79">
        <v>2013</v>
      </c>
      <c r="B14" s="63">
        <v>26608</v>
      </c>
      <c r="C14" s="63">
        <v>2006</v>
      </c>
      <c r="D14" s="63">
        <v>33</v>
      </c>
      <c r="E14" s="63">
        <v>1666</v>
      </c>
      <c r="F14" s="63">
        <v>30313</v>
      </c>
      <c r="G14" s="8"/>
      <c r="H14" s="8"/>
    </row>
    <row r="15" spans="1:6" ht="18" customHeight="1">
      <c r="A15" s="84" t="s">
        <v>31</v>
      </c>
      <c r="B15" s="84"/>
      <c r="C15" s="84"/>
      <c r="D15" s="84"/>
      <c r="E15" s="84"/>
      <c r="F15" s="84"/>
    </row>
    <row r="16" spans="1:6" ht="12.75">
      <c r="A16" s="78">
        <v>2009</v>
      </c>
      <c r="B16" s="63">
        <v>14867</v>
      </c>
      <c r="C16" s="63">
        <v>3512</v>
      </c>
      <c r="D16" s="63">
        <v>50</v>
      </c>
      <c r="E16" s="63">
        <v>1725</v>
      </c>
      <c r="F16" s="63">
        <v>20154</v>
      </c>
    </row>
    <row r="17" spans="1:6" ht="12.75">
      <c r="A17" s="78">
        <v>2010</v>
      </c>
      <c r="B17" s="63">
        <v>14432</v>
      </c>
      <c r="C17" s="63">
        <v>3800</v>
      </c>
      <c r="D17" s="63">
        <v>44</v>
      </c>
      <c r="E17" s="63">
        <v>2098</v>
      </c>
      <c r="F17" s="63">
        <v>20374</v>
      </c>
    </row>
    <row r="18" spans="1:6" ht="12.75">
      <c r="A18" s="78">
        <v>2011</v>
      </c>
      <c r="B18" s="63">
        <v>14415</v>
      </c>
      <c r="C18" s="63">
        <v>4267</v>
      </c>
      <c r="D18" s="63">
        <v>47</v>
      </c>
      <c r="E18" s="63">
        <v>2515</v>
      </c>
      <c r="F18" s="63">
        <v>21244</v>
      </c>
    </row>
    <row r="19" spans="1:11" ht="12.75">
      <c r="A19" s="78">
        <v>2012</v>
      </c>
      <c r="B19" s="63">
        <f>+B25-B13</f>
        <v>15059</v>
      </c>
      <c r="C19" s="63">
        <f>+C25-C13</f>
        <v>3740</v>
      </c>
      <c r="D19" s="63" t="s">
        <v>100</v>
      </c>
      <c r="E19" s="63">
        <f>+E25-E13</f>
        <v>2363</v>
      </c>
      <c r="F19" s="63">
        <f>+F25-F13</f>
        <v>21417</v>
      </c>
      <c r="G19" s="63"/>
      <c r="H19" s="63"/>
      <c r="I19" s="63"/>
      <c r="J19" s="63"/>
      <c r="K19" s="63"/>
    </row>
    <row r="20" spans="1:11" ht="12.75">
      <c r="A20" s="79">
        <v>2013</v>
      </c>
      <c r="B20" s="63">
        <v>14905</v>
      </c>
      <c r="C20" s="63">
        <v>4148</v>
      </c>
      <c r="D20" s="63">
        <v>227</v>
      </c>
      <c r="E20" s="63">
        <v>2790</v>
      </c>
      <c r="F20" s="63">
        <v>22070</v>
      </c>
      <c r="G20" s="63"/>
      <c r="H20" s="63"/>
      <c r="I20" s="63"/>
      <c r="J20" s="63"/>
      <c r="K20" s="63"/>
    </row>
    <row r="21" spans="1:6" ht="18" customHeight="1">
      <c r="A21" s="84" t="s">
        <v>52</v>
      </c>
      <c r="B21" s="84"/>
      <c r="C21" s="84"/>
      <c r="D21" s="84"/>
      <c r="E21" s="84"/>
      <c r="F21" s="84"/>
    </row>
    <row r="22" spans="1:11" ht="12.75">
      <c r="A22" s="78">
        <v>2009</v>
      </c>
      <c r="B22" s="66">
        <v>40462</v>
      </c>
      <c r="C22" s="66">
        <v>5223</v>
      </c>
      <c r="D22" s="66">
        <v>56</v>
      </c>
      <c r="E22" s="66">
        <f>2564+204</f>
        <v>2768</v>
      </c>
      <c r="F22" s="66">
        <f>SUM(B22:E22)</f>
        <v>48509</v>
      </c>
      <c r="G22" s="8"/>
      <c r="H22" s="8"/>
      <c r="I22" s="8"/>
      <c r="J22" s="8"/>
      <c r="K22" s="8"/>
    </row>
    <row r="23" spans="1:11" ht="12.75">
      <c r="A23" s="78">
        <v>2010</v>
      </c>
      <c r="B23" s="66">
        <v>38679</v>
      </c>
      <c r="C23" s="66">
        <v>5592</v>
      </c>
      <c r="D23" s="66">
        <v>44</v>
      </c>
      <c r="E23" s="66">
        <f>3128+220</f>
        <v>3348</v>
      </c>
      <c r="F23" s="66">
        <f>SUM(B23:E23)</f>
        <v>47663</v>
      </c>
      <c r="G23" s="8"/>
      <c r="H23" s="8"/>
      <c r="I23" s="8"/>
      <c r="J23" s="8"/>
      <c r="K23" s="8"/>
    </row>
    <row r="24" spans="1:11" ht="12.75">
      <c r="A24" s="78">
        <v>2011</v>
      </c>
      <c r="B24" s="66">
        <v>37905</v>
      </c>
      <c r="C24" s="66">
        <v>6165</v>
      </c>
      <c r="D24" s="66">
        <v>63</v>
      </c>
      <c r="E24" s="66">
        <f>3906+230</f>
        <v>4136</v>
      </c>
      <c r="F24" s="66">
        <f>SUM(B24:E24)</f>
        <v>48269</v>
      </c>
      <c r="G24" s="8"/>
      <c r="H24" s="8"/>
      <c r="I24" s="8"/>
      <c r="J24" s="8"/>
      <c r="K24" s="8"/>
    </row>
    <row r="25" spans="1:11" ht="12.75">
      <c r="A25" s="78">
        <v>2012</v>
      </c>
      <c r="B25" s="66">
        <v>40146</v>
      </c>
      <c r="C25" s="66">
        <v>5597</v>
      </c>
      <c r="D25" s="66" t="s">
        <v>98</v>
      </c>
      <c r="E25" s="66">
        <v>3669</v>
      </c>
      <c r="F25" s="66">
        <v>49709</v>
      </c>
      <c r="G25" s="8"/>
      <c r="H25" s="8"/>
      <c r="I25" s="8"/>
      <c r="J25" s="8"/>
      <c r="K25" s="8"/>
    </row>
    <row r="26" spans="1:11" ht="12.75">
      <c r="A26" s="79">
        <v>2013</v>
      </c>
      <c r="B26" s="66">
        <v>41513</v>
      </c>
      <c r="C26" s="66">
        <v>6154</v>
      </c>
      <c r="D26" s="66">
        <v>260</v>
      </c>
      <c r="E26" s="66">
        <v>4456</v>
      </c>
      <c r="F26" s="66">
        <v>52383</v>
      </c>
      <c r="G26" s="8"/>
      <c r="H26" s="8"/>
      <c r="I26" s="8"/>
      <c r="J26" s="8"/>
      <c r="K26" s="8"/>
    </row>
    <row r="27" spans="1:6" ht="12.75">
      <c r="A27" s="50"/>
      <c r="B27" s="14"/>
      <c r="C27" s="14"/>
      <c r="D27" s="14"/>
      <c r="E27" s="14"/>
      <c r="F27" s="14"/>
    </row>
    <row r="28" spans="1:6" ht="27.75" customHeight="1">
      <c r="A28" s="99" t="s">
        <v>73</v>
      </c>
      <c r="B28" s="99"/>
      <c r="C28" s="99"/>
      <c r="D28" s="99"/>
      <c r="E28" s="99"/>
      <c r="F28" s="99"/>
    </row>
    <row r="29" spans="1:9" ht="27.75" customHeight="1">
      <c r="A29" s="101" t="s">
        <v>101</v>
      </c>
      <c r="B29" s="101"/>
      <c r="C29" s="101"/>
      <c r="D29" s="101"/>
      <c r="E29" s="101"/>
      <c r="F29" s="101"/>
      <c r="I29" s="57"/>
    </row>
  </sheetData>
  <sheetProtection/>
  <mergeCells count="6">
    <mergeCell ref="A28:F28"/>
    <mergeCell ref="A21:F21"/>
    <mergeCell ref="A3:F3"/>
    <mergeCell ref="A9:F9"/>
    <mergeCell ref="A15:F15"/>
    <mergeCell ref="A29:F29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0" sqref="A20:I20"/>
    </sheetView>
  </sheetViews>
  <sheetFormatPr defaultColWidth="9.140625" defaultRowHeight="12.75"/>
  <cols>
    <col min="1" max="1" width="12.7109375" style="4" customWidth="1"/>
    <col min="2" max="3" width="10.7109375" style="4" customWidth="1"/>
    <col min="4" max="4" width="0.85546875" style="4" customWidth="1"/>
    <col min="5" max="6" width="10.7109375" style="4" customWidth="1"/>
    <col min="7" max="7" width="0.85546875" style="4" customWidth="1"/>
    <col min="8" max="9" width="10.7109375" style="4" customWidth="1"/>
    <col min="10" max="16384" width="9.140625" style="4" customWidth="1"/>
  </cols>
  <sheetData>
    <row r="1" spans="1:9" ht="24.75" customHeight="1">
      <c r="A1" s="2" t="s">
        <v>79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92"/>
      <c r="B2" s="102" t="s">
        <v>55</v>
      </c>
      <c r="C2" s="102"/>
      <c r="D2" s="17"/>
      <c r="E2" s="102" t="s">
        <v>69</v>
      </c>
      <c r="F2" s="102"/>
      <c r="G2" s="17"/>
      <c r="H2" s="102" t="s">
        <v>56</v>
      </c>
      <c r="I2" s="102"/>
    </row>
    <row r="3" spans="1:9" ht="25.5" customHeight="1">
      <c r="A3" s="93"/>
      <c r="B3" s="52" t="s">
        <v>57</v>
      </c>
      <c r="C3" s="52" t="s">
        <v>58</v>
      </c>
      <c r="D3" s="18"/>
      <c r="E3" s="52" t="s">
        <v>57</v>
      </c>
      <c r="F3" s="52" t="s">
        <v>58</v>
      </c>
      <c r="G3" s="18"/>
      <c r="H3" s="52" t="s">
        <v>57</v>
      </c>
      <c r="I3" s="52" t="s">
        <v>58</v>
      </c>
    </row>
    <row r="4" spans="1:9" ht="24.75" customHeight="1">
      <c r="A4" s="95" t="s">
        <v>24</v>
      </c>
      <c r="B4" s="95"/>
      <c r="C4" s="95"/>
      <c r="D4" s="95"/>
      <c r="E4" s="95"/>
      <c r="F4" s="95"/>
      <c r="G4" s="95"/>
      <c r="H4" s="95"/>
      <c r="I4" s="95"/>
    </row>
    <row r="5" spans="1:9" ht="12.75" customHeight="1">
      <c r="A5" s="53" t="s">
        <v>85</v>
      </c>
      <c r="B5" s="49">
        <v>114</v>
      </c>
      <c r="C5" s="49">
        <v>1685</v>
      </c>
      <c r="E5" s="49">
        <v>70</v>
      </c>
      <c r="F5" s="49">
        <v>1809</v>
      </c>
      <c r="H5" s="49">
        <v>99</v>
      </c>
      <c r="I5" s="49">
        <v>2172</v>
      </c>
    </row>
    <row r="6" spans="1:9" ht="12.75" customHeight="1">
      <c r="A6" s="53" t="s">
        <v>87</v>
      </c>
      <c r="B6" s="49">
        <v>126</v>
      </c>
      <c r="C6" s="49">
        <v>1859</v>
      </c>
      <c r="E6" s="49">
        <v>83</v>
      </c>
      <c r="F6" s="49">
        <v>1980</v>
      </c>
      <c r="H6" s="49">
        <v>101</v>
      </c>
      <c r="I6" s="49">
        <v>2164</v>
      </c>
    </row>
    <row r="7" spans="1:9" ht="12.75" customHeight="1">
      <c r="A7" s="53" t="s">
        <v>90</v>
      </c>
      <c r="B7" s="49">
        <v>134</v>
      </c>
      <c r="C7" s="49">
        <v>2044</v>
      </c>
      <c r="E7" s="49">
        <v>85</v>
      </c>
      <c r="F7" s="49">
        <v>1970</v>
      </c>
      <c r="H7" s="49">
        <v>92</v>
      </c>
      <c r="I7" s="49">
        <v>1890</v>
      </c>
    </row>
    <row r="8" spans="1:9" ht="12.75" customHeight="1">
      <c r="A8" s="53" t="s">
        <v>94</v>
      </c>
      <c r="B8" s="49">
        <v>143</v>
      </c>
      <c r="C8" s="49">
        <v>2105</v>
      </c>
      <c r="E8" s="49">
        <v>87</v>
      </c>
      <c r="F8" s="49">
        <v>2098</v>
      </c>
      <c r="H8" s="49">
        <v>99</v>
      </c>
      <c r="I8" s="49">
        <v>2117</v>
      </c>
    </row>
    <row r="9" spans="1:9" ht="12.75" customHeight="1">
      <c r="A9" s="53" t="s">
        <v>102</v>
      </c>
      <c r="B9" s="49">
        <v>162</v>
      </c>
      <c r="C9" s="49">
        <v>2426</v>
      </c>
      <c r="E9" s="49">
        <v>90</v>
      </c>
      <c r="F9" s="49">
        <v>2121</v>
      </c>
      <c r="H9" s="49">
        <v>98</v>
      </c>
      <c r="I9" s="49">
        <v>2134</v>
      </c>
    </row>
    <row r="10" spans="1:9" ht="18" customHeight="1">
      <c r="A10" s="84" t="s">
        <v>103</v>
      </c>
      <c r="B10" s="84"/>
      <c r="C10" s="84"/>
      <c r="D10" s="84"/>
      <c r="E10" s="84"/>
      <c r="F10" s="84"/>
      <c r="G10" s="84"/>
      <c r="H10" s="84"/>
      <c r="I10" s="84"/>
    </row>
    <row r="11" spans="1:9" ht="12.75" customHeight="1">
      <c r="A11" s="15" t="s">
        <v>34</v>
      </c>
      <c r="B11" s="49">
        <v>9</v>
      </c>
      <c r="C11" s="49">
        <v>83</v>
      </c>
      <c r="E11" s="49">
        <v>2</v>
      </c>
      <c r="F11" s="49">
        <v>28</v>
      </c>
      <c r="G11" s="49"/>
      <c r="H11" s="49">
        <v>1</v>
      </c>
      <c r="I11" s="49">
        <v>16</v>
      </c>
    </row>
    <row r="12" spans="1:9" ht="12.75" customHeight="1">
      <c r="A12" s="15" t="s">
        <v>35</v>
      </c>
      <c r="B12" s="49">
        <v>6</v>
      </c>
      <c r="C12" s="49">
        <v>83</v>
      </c>
      <c r="E12" s="49">
        <v>2</v>
      </c>
      <c r="F12" s="49">
        <v>17</v>
      </c>
      <c r="G12" s="49"/>
      <c r="H12" s="49" t="s">
        <v>29</v>
      </c>
      <c r="I12" s="49" t="s">
        <v>29</v>
      </c>
    </row>
    <row r="13" spans="1:9" ht="12.75" customHeight="1">
      <c r="A13" s="15" t="s">
        <v>36</v>
      </c>
      <c r="B13" s="49">
        <v>39</v>
      </c>
      <c r="C13" s="49">
        <v>622</v>
      </c>
      <c r="E13" s="49">
        <v>27</v>
      </c>
      <c r="F13" s="49">
        <v>546</v>
      </c>
      <c r="G13" s="49"/>
      <c r="H13" s="49">
        <v>11</v>
      </c>
      <c r="I13" s="49">
        <v>217</v>
      </c>
    </row>
    <row r="14" spans="1:9" ht="12.75" customHeight="1">
      <c r="A14" s="15" t="s">
        <v>37</v>
      </c>
      <c r="B14" s="49">
        <v>4</v>
      </c>
      <c r="C14" s="49">
        <v>62</v>
      </c>
      <c r="E14" s="49">
        <v>2</v>
      </c>
      <c r="F14" s="49">
        <v>10</v>
      </c>
      <c r="G14" s="49"/>
      <c r="H14" s="49">
        <v>5</v>
      </c>
      <c r="I14" s="49">
        <v>88</v>
      </c>
    </row>
    <row r="15" spans="1:9" ht="12.75" customHeight="1">
      <c r="A15" s="15" t="s">
        <v>38</v>
      </c>
      <c r="B15" s="49">
        <v>25</v>
      </c>
      <c r="C15" s="49">
        <v>310</v>
      </c>
      <c r="E15" s="49">
        <v>18</v>
      </c>
      <c r="F15" s="49">
        <v>434</v>
      </c>
      <c r="G15" s="49"/>
      <c r="H15" s="49">
        <v>43</v>
      </c>
      <c r="I15" s="49">
        <v>782</v>
      </c>
    </row>
    <row r="16" spans="1:9" ht="12.75" customHeight="1">
      <c r="A16" s="15" t="s">
        <v>39</v>
      </c>
      <c r="B16" s="49">
        <v>12</v>
      </c>
      <c r="C16" s="49">
        <v>177</v>
      </c>
      <c r="E16" s="49">
        <v>9</v>
      </c>
      <c r="F16" s="49">
        <v>172</v>
      </c>
      <c r="G16" s="49"/>
      <c r="H16" s="49">
        <v>5</v>
      </c>
      <c r="I16" s="49">
        <v>129</v>
      </c>
    </row>
    <row r="17" spans="1:9" ht="12.75" customHeight="1">
      <c r="A17" s="15" t="s">
        <v>40</v>
      </c>
      <c r="B17" s="49">
        <v>24</v>
      </c>
      <c r="C17" s="49">
        <v>341</v>
      </c>
      <c r="E17" s="49">
        <v>8</v>
      </c>
      <c r="F17" s="49">
        <v>124</v>
      </c>
      <c r="G17" s="49"/>
      <c r="H17" s="49">
        <v>8</v>
      </c>
      <c r="I17" s="49">
        <v>124</v>
      </c>
    </row>
    <row r="18" spans="1:9" ht="12.75" customHeight="1">
      <c r="A18" s="15" t="s">
        <v>41</v>
      </c>
      <c r="B18" s="49">
        <v>34</v>
      </c>
      <c r="C18" s="49">
        <v>572</v>
      </c>
      <c r="E18" s="49">
        <v>18</v>
      </c>
      <c r="F18" s="49">
        <v>728</v>
      </c>
      <c r="G18" s="49"/>
      <c r="H18" s="49">
        <v>19</v>
      </c>
      <c r="I18" s="49">
        <v>665</v>
      </c>
    </row>
    <row r="19" spans="1:9" ht="12.75" customHeight="1">
      <c r="A19" s="15" t="s">
        <v>42</v>
      </c>
      <c r="B19" s="49">
        <v>9</v>
      </c>
      <c r="C19" s="49">
        <v>176</v>
      </c>
      <c r="E19" s="49">
        <v>4</v>
      </c>
      <c r="F19" s="49">
        <v>62</v>
      </c>
      <c r="G19" s="49"/>
      <c r="H19" s="49">
        <v>6</v>
      </c>
      <c r="I19" s="49">
        <v>113</v>
      </c>
    </row>
    <row r="20" spans="1:9" s="7" customFormat="1" ht="18" customHeight="1">
      <c r="A20" s="84" t="s">
        <v>104</v>
      </c>
      <c r="B20" s="84"/>
      <c r="C20" s="84"/>
      <c r="D20" s="84"/>
      <c r="E20" s="84"/>
      <c r="F20" s="84"/>
      <c r="G20" s="84"/>
      <c r="H20" s="84"/>
      <c r="I20" s="84"/>
    </row>
    <row r="21" spans="1:9" ht="12.75" customHeight="1">
      <c r="A21" s="15" t="s">
        <v>66</v>
      </c>
      <c r="B21" s="49">
        <v>772</v>
      </c>
      <c r="C21" s="49">
        <v>11029</v>
      </c>
      <c r="D21" s="49"/>
      <c r="E21" s="49">
        <v>971</v>
      </c>
      <c r="F21" s="49">
        <v>13863</v>
      </c>
      <c r="G21" s="49"/>
      <c r="H21" s="49">
        <v>1063</v>
      </c>
      <c r="I21" s="49">
        <v>14431</v>
      </c>
    </row>
    <row r="22" spans="1:9" ht="12.75" customHeight="1">
      <c r="A22" s="15" t="s">
        <v>31</v>
      </c>
      <c r="B22" s="49">
        <v>7762</v>
      </c>
      <c r="C22" s="49">
        <v>92549</v>
      </c>
      <c r="D22" s="49">
        <v>0</v>
      </c>
      <c r="E22" s="49">
        <v>6676</v>
      </c>
      <c r="F22" s="49">
        <v>89558</v>
      </c>
      <c r="G22" s="49">
        <v>0</v>
      </c>
      <c r="H22" s="49">
        <v>2189</v>
      </c>
      <c r="I22" s="49">
        <v>34489</v>
      </c>
    </row>
    <row r="23" spans="1:9" s="1" customFormat="1" ht="12.75" customHeight="1">
      <c r="A23" s="15" t="s">
        <v>52</v>
      </c>
      <c r="B23" s="49">
        <v>8534</v>
      </c>
      <c r="C23" s="49">
        <v>103578</v>
      </c>
      <c r="D23" s="49"/>
      <c r="E23" s="49">
        <v>7647</v>
      </c>
      <c r="F23" s="49">
        <v>103421</v>
      </c>
      <c r="G23" s="49"/>
      <c r="H23" s="49">
        <v>3252</v>
      </c>
      <c r="I23" s="49">
        <v>48920</v>
      </c>
    </row>
    <row r="24" spans="1:9" s="1" customFormat="1" ht="24.75" customHeight="1">
      <c r="A24" s="61" t="s">
        <v>72</v>
      </c>
      <c r="B24" s="55">
        <f>+B9/B23*100</f>
        <v>1.8982891961565502</v>
      </c>
      <c r="C24" s="55">
        <f aca="true" t="shared" si="0" ref="C24:I24">+C9/C23*100</f>
        <v>2.342196219274363</v>
      </c>
      <c r="D24" s="55"/>
      <c r="E24" s="55">
        <f t="shared" si="0"/>
        <v>1.1769321302471558</v>
      </c>
      <c r="F24" s="55">
        <f t="shared" si="0"/>
        <v>2.0508407383413427</v>
      </c>
      <c r="G24" s="55"/>
      <c r="H24" s="55">
        <f t="shared" si="0"/>
        <v>3.013530135301353</v>
      </c>
      <c r="I24" s="55">
        <f t="shared" si="0"/>
        <v>4.362224039247751</v>
      </c>
    </row>
    <row r="25" spans="1:9" ht="12.75" customHeight="1">
      <c r="A25" s="50"/>
      <c r="B25" s="50"/>
      <c r="C25" s="50"/>
      <c r="D25" s="50"/>
      <c r="E25" s="50"/>
      <c r="F25" s="50"/>
      <c r="G25" s="50"/>
      <c r="H25" s="50"/>
      <c r="I25" s="50"/>
    </row>
    <row r="26" spans="1:9" ht="13.5" customHeight="1">
      <c r="A26" s="15" t="s">
        <v>23</v>
      </c>
      <c r="B26" s="15"/>
      <c r="C26" s="15"/>
      <c r="D26" s="15"/>
      <c r="E26" s="15"/>
      <c r="F26" s="15"/>
      <c r="G26" s="15"/>
      <c r="H26" s="15"/>
      <c r="I26" s="15"/>
    </row>
    <row r="30" spans="2:9" ht="12.75">
      <c r="B30" s="8"/>
      <c r="C30" s="8"/>
      <c r="D30" s="8"/>
      <c r="E30" s="8"/>
      <c r="F30" s="8"/>
      <c r="G30" s="8"/>
      <c r="H30" s="8"/>
      <c r="I30" s="8"/>
    </row>
  </sheetData>
  <sheetProtection/>
  <mergeCells count="7">
    <mergeCell ref="H2:I2"/>
    <mergeCell ref="A4:I4"/>
    <mergeCell ref="A10:I10"/>
    <mergeCell ref="A20:I20"/>
    <mergeCell ref="E2:F2"/>
    <mergeCell ref="A2:A3"/>
    <mergeCell ref="B2:C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6.421875" style="4" customWidth="1"/>
    <col min="2" max="3" width="9.140625" style="4" customWidth="1"/>
    <col min="4" max="4" width="0.85546875" style="4" customWidth="1"/>
    <col min="5" max="5" width="10.00390625" style="4" bestFit="1" customWidth="1"/>
    <col min="6" max="16384" width="9.140625" style="4" customWidth="1"/>
  </cols>
  <sheetData>
    <row r="1" spans="1:6" ht="24.75" customHeight="1">
      <c r="A1" s="59" t="s">
        <v>75</v>
      </c>
      <c r="B1" s="2"/>
      <c r="C1" s="2"/>
      <c r="D1" s="2"/>
      <c r="E1" s="2"/>
      <c r="F1" s="2"/>
    </row>
    <row r="2" spans="1:6" ht="24.75" customHeight="1">
      <c r="A2" s="60" t="s">
        <v>91</v>
      </c>
      <c r="B2" s="2"/>
      <c r="C2" s="2"/>
      <c r="D2" s="2"/>
      <c r="E2" s="2"/>
      <c r="F2" s="2"/>
    </row>
    <row r="3" spans="1:6" ht="24.75" customHeight="1">
      <c r="A3" s="92"/>
      <c r="B3" s="102" t="s">
        <v>59</v>
      </c>
      <c r="C3" s="102"/>
      <c r="D3" s="58"/>
      <c r="E3" s="102" t="s">
        <v>27</v>
      </c>
      <c r="F3" s="102"/>
    </row>
    <row r="4" spans="1:6" ht="25.5" customHeight="1">
      <c r="A4" s="93"/>
      <c r="B4" s="52" t="s">
        <v>57</v>
      </c>
      <c r="C4" s="52" t="s">
        <v>58</v>
      </c>
      <c r="D4" s="52"/>
      <c r="E4" s="52" t="s">
        <v>57</v>
      </c>
      <c r="F4" s="52" t="s">
        <v>58</v>
      </c>
    </row>
    <row r="5" spans="1:6" ht="24.75" customHeight="1">
      <c r="A5" s="95" t="s">
        <v>24</v>
      </c>
      <c r="B5" s="95"/>
      <c r="C5" s="95"/>
      <c r="D5" s="95"/>
      <c r="E5" s="95"/>
      <c r="F5" s="95"/>
    </row>
    <row r="6" spans="1:6" ht="12.75" customHeight="1">
      <c r="A6" s="53" t="s">
        <v>85</v>
      </c>
      <c r="B6" s="49">
        <v>306</v>
      </c>
      <c r="C6" s="49">
        <v>6006</v>
      </c>
      <c r="E6" s="49">
        <v>486</v>
      </c>
      <c r="F6" s="49">
        <v>8811</v>
      </c>
    </row>
    <row r="7" spans="1:6" ht="12.75" customHeight="1">
      <c r="A7" s="53" t="s">
        <v>87</v>
      </c>
      <c r="B7" s="49">
        <v>326</v>
      </c>
      <c r="C7" s="49">
        <v>6355</v>
      </c>
      <c r="E7" s="49">
        <v>516</v>
      </c>
      <c r="F7" s="49">
        <v>9329</v>
      </c>
    </row>
    <row r="8" spans="1:6" ht="12.75" customHeight="1">
      <c r="A8" s="53" t="s">
        <v>90</v>
      </c>
      <c r="B8" s="49">
        <v>345</v>
      </c>
      <c r="C8" s="49">
        <v>6645</v>
      </c>
      <c r="E8" s="49">
        <v>536</v>
      </c>
      <c r="F8" s="49">
        <v>9619</v>
      </c>
    </row>
    <row r="9" spans="1:6" ht="12.75" customHeight="1">
      <c r="A9" s="53" t="s">
        <v>94</v>
      </c>
      <c r="B9" s="49">
        <v>353</v>
      </c>
      <c r="C9" s="49">
        <v>6882</v>
      </c>
      <c r="E9" s="49">
        <v>545</v>
      </c>
      <c r="F9" s="49">
        <v>9845</v>
      </c>
    </row>
    <row r="10" spans="1:6" ht="12.75" customHeight="1">
      <c r="A10" s="53" t="s">
        <v>102</v>
      </c>
      <c r="B10" s="49">
        <v>376</v>
      </c>
      <c r="C10" s="49">
        <v>7350</v>
      </c>
      <c r="E10" s="49">
        <v>576</v>
      </c>
      <c r="F10" s="49">
        <v>10428</v>
      </c>
    </row>
    <row r="11" spans="1:6" ht="18" customHeight="1">
      <c r="A11" s="84" t="s">
        <v>103</v>
      </c>
      <c r="B11" s="84"/>
      <c r="C11" s="84"/>
      <c r="D11" s="84"/>
      <c r="E11" s="84"/>
      <c r="F11" s="84"/>
    </row>
    <row r="12" spans="1:6" ht="12.75" customHeight="1">
      <c r="A12" s="15" t="s">
        <v>34</v>
      </c>
      <c r="B12" s="49">
        <v>19</v>
      </c>
      <c r="C12" s="49">
        <v>333</v>
      </c>
      <c r="D12" s="49"/>
      <c r="E12" s="49">
        <v>29</v>
      </c>
      <c r="F12" s="49">
        <v>429</v>
      </c>
    </row>
    <row r="13" spans="1:6" ht="12.75" customHeight="1">
      <c r="A13" s="15" t="s">
        <v>35</v>
      </c>
      <c r="B13" s="49">
        <v>32</v>
      </c>
      <c r="C13" s="49">
        <v>454</v>
      </c>
      <c r="D13" s="49"/>
      <c r="E13" s="49">
        <v>36</v>
      </c>
      <c r="F13" s="49">
        <v>489</v>
      </c>
    </row>
    <row r="14" spans="1:6" ht="12.75" customHeight="1">
      <c r="A14" s="15" t="s">
        <v>36</v>
      </c>
      <c r="B14" s="49">
        <v>48</v>
      </c>
      <c r="C14" s="49">
        <v>1014</v>
      </c>
      <c r="D14" s="49"/>
      <c r="E14" s="49">
        <v>88</v>
      </c>
      <c r="F14" s="49">
        <v>1643</v>
      </c>
    </row>
    <row r="15" spans="1:6" ht="12.75" customHeight="1">
      <c r="A15" s="15" t="s">
        <v>37</v>
      </c>
      <c r="B15" s="49">
        <v>20</v>
      </c>
      <c r="C15" s="49">
        <v>272</v>
      </c>
      <c r="D15" s="49"/>
      <c r="E15" s="49">
        <v>28</v>
      </c>
      <c r="F15" s="49">
        <v>397</v>
      </c>
    </row>
    <row r="16" spans="1:6" ht="12.75" customHeight="1">
      <c r="A16" s="15" t="s">
        <v>38</v>
      </c>
      <c r="B16" s="49">
        <v>51</v>
      </c>
      <c r="C16" s="49">
        <v>931</v>
      </c>
      <c r="D16" s="49"/>
      <c r="E16" s="49">
        <v>104</v>
      </c>
      <c r="F16" s="49">
        <v>1653</v>
      </c>
    </row>
    <row r="17" spans="1:6" ht="12.75" customHeight="1">
      <c r="A17" s="15" t="s">
        <v>39</v>
      </c>
      <c r="B17" s="49">
        <v>68</v>
      </c>
      <c r="C17" s="49">
        <v>1530</v>
      </c>
      <c r="D17" s="49"/>
      <c r="E17" s="49">
        <v>84</v>
      </c>
      <c r="F17" s="49">
        <v>1750</v>
      </c>
    </row>
    <row r="18" spans="1:6" ht="12.75" customHeight="1">
      <c r="A18" s="15" t="s">
        <v>40</v>
      </c>
      <c r="B18" s="49">
        <v>34</v>
      </c>
      <c r="C18" s="49">
        <v>514</v>
      </c>
      <c r="D18" s="49"/>
      <c r="E18" s="49">
        <v>52</v>
      </c>
      <c r="F18" s="49">
        <v>775</v>
      </c>
    </row>
    <row r="19" spans="1:6" ht="12.75" customHeight="1">
      <c r="A19" s="15" t="s">
        <v>41</v>
      </c>
      <c r="B19" s="49">
        <v>71</v>
      </c>
      <c r="C19" s="49">
        <v>1647</v>
      </c>
      <c r="D19" s="49"/>
      <c r="E19" s="49">
        <v>109</v>
      </c>
      <c r="F19" s="49">
        <v>2389</v>
      </c>
    </row>
    <row r="20" spans="1:6" ht="12.75" customHeight="1">
      <c r="A20" s="15" t="s">
        <v>42</v>
      </c>
      <c r="B20" s="49">
        <v>33</v>
      </c>
      <c r="C20" s="49">
        <v>655</v>
      </c>
      <c r="D20" s="49"/>
      <c r="E20" s="49">
        <v>46</v>
      </c>
      <c r="F20" s="49">
        <v>903</v>
      </c>
    </row>
    <row r="21" spans="1:6" s="7" customFormat="1" ht="18" customHeight="1">
      <c r="A21" s="84" t="s">
        <v>104</v>
      </c>
      <c r="B21" s="84"/>
      <c r="C21" s="84"/>
      <c r="D21" s="84"/>
      <c r="E21" s="84"/>
      <c r="F21" s="84"/>
    </row>
    <row r="22" spans="1:6" ht="12.75" customHeight="1">
      <c r="A22" s="15" t="s">
        <v>66</v>
      </c>
      <c r="B22" s="49">
        <v>2024</v>
      </c>
      <c r="C22" s="49">
        <v>28734</v>
      </c>
      <c r="D22" s="49"/>
      <c r="E22" s="49">
        <v>3200</v>
      </c>
      <c r="F22" s="49">
        <v>45570</v>
      </c>
    </row>
    <row r="23" spans="1:6" ht="12.75" customHeight="1">
      <c r="A23" s="15" t="s">
        <v>31</v>
      </c>
      <c r="B23" s="49">
        <v>2837</v>
      </c>
      <c r="C23" s="49">
        <v>41415</v>
      </c>
      <c r="D23" s="49">
        <v>0</v>
      </c>
      <c r="E23" s="49">
        <v>13902</v>
      </c>
      <c r="F23" s="49">
        <v>179423</v>
      </c>
    </row>
    <row r="24" spans="1:6" s="1" customFormat="1" ht="12.75" customHeight="1">
      <c r="A24" s="15" t="s">
        <v>52</v>
      </c>
      <c r="B24" s="49">
        <v>4861</v>
      </c>
      <c r="C24" s="49">
        <v>70149</v>
      </c>
      <c r="D24" s="49"/>
      <c r="E24" s="49">
        <v>17102</v>
      </c>
      <c r="F24" s="49">
        <v>224993</v>
      </c>
    </row>
    <row r="25" spans="1:6" s="1" customFormat="1" ht="24.75" customHeight="1">
      <c r="A25" s="61" t="s">
        <v>72</v>
      </c>
      <c r="B25" s="55">
        <v>7.735033943632998</v>
      </c>
      <c r="C25" s="55">
        <v>10.477697472522774</v>
      </c>
      <c r="D25" s="55" t="e">
        <v>#DIV/0!</v>
      </c>
      <c r="E25" s="55">
        <v>3.368027131329669</v>
      </c>
      <c r="F25" s="55">
        <v>4.634810860782335</v>
      </c>
    </row>
    <row r="26" spans="1:6" ht="12.75" customHeight="1">
      <c r="A26" s="50"/>
      <c r="B26" s="50"/>
      <c r="C26" s="50"/>
      <c r="D26" s="50"/>
      <c r="E26" s="50"/>
      <c r="F26" s="50"/>
    </row>
    <row r="27" spans="1:6" ht="13.5" customHeight="1">
      <c r="A27" s="15" t="s">
        <v>23</v>
      </c>
      <c r="B27" s="15"/>
      <c r="C27" s="15"/>
      <c r="D27" s="15"/>
      <c r="E27" s="15"/>
      <c r="F27" s="15"/>
    </row>
    <row r="29" spans="2:6" ht="12.75">
      <c r="B29" s="8"/>
      <c r="C29" s="8"/>
      <c r="D29" s="8"/>
      <c r="E29" s="8"/>
      <c r="F29" s="8"/>
    </row>
  </sheetData>
  <sheetProtection/>
  <mergeCells count="6">
    <mergeCell ref="A5:F5"/>
    <mergeCell ref="A11:F11"/>
    <mergeCell ref="A21:F21"/>
    <mergeCell ref="A3:A4"/>
    <mergeCell ref="B3:C3"/>
    <mergeCell ref="E3:F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Rosalia Giambrone</cp:lastModifiedBy>
  <cp:lastPrinted>2014-11-10T10:47:44Z</cp:lastPrinted>
  <dcterms:created xsi:type="dcterms:W3CDTF">2006-10-31T13:27:06Z</dcterms:created>
  <dcterms:modified xsi:type="dcterms:W3CDTF">2015-02-23T13:30:41Z</dcterms:modified>
  <cp:category/>
  <cp:version/>
  <cp:contentType/>
  <cp:contentStatus/>
</cp:coreProperties>
</file>