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945" activeTab="6"/>
  </bookViews>
  <sheets>
    <sheet name="Tav 5.1 OK" sheetId="1" r:id="rId1"/>
    <sheet name="Tav 5.2 OK" sheetId="2" r:id="rId2"/>
    <sheet name="Tav. 5.3 OK" sheetId="3" r:id="rId3"/>
    <sheet name="Tav. 5.4 OK" sheetId="4" r:id="rId4"/>
    <sheet name="Tav. 5.5 OK" sheetId="5" r:id="rId5"/>
    <sheet name="Tav. 5.6 " sheetId="6" r:id="rId6"/>
    <sheet name="Tav. 5.7 OK" sheetId="7" r:id="rId7"/>
  </sheets>
  <externalReferences>
    <externalReference r:id="rId10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Lcolonna1">#REF!</definedName>
    <definedName name="titolo9">'[1]Titoli'!#REF!</definedName>
  </definedNames>
  <calcPr fullCalcOnLoad="1"/>
</workbook>
</file>

<file path=xl/sharedStrings.xml><?xml version="1.0" encoding="utf-8"?>
<sst xmlns="http://schemas.openxmlformats.org/spreadsheetml/2006/main" count="201" uniqueCount="74">
  <si>
    <t>Contributi sociali</t>
  </si>
  <si>
    <t>Previdenza</t>
  </si>
  <si>
    <t>Assistenza</t>
  </si>
  <si>
    <t>Totale</t>
  </si>
  <si>
    <t>Numero</t>
  </si>
  <si>
    <t>Importo</t>
  </si>
  <si>
    <t>Sicilia</t>
  </si>
  <si>
    <t>Italia</t>
  </si>
  <si>
    <t>Agrigento</t>
  </si>
  <si>
    <t>Caltanissetta</t>
  </si>
  <si>
    <t>Catania</t>
  </si>
  <si>
    <t>Enna</t>
  </si>
  <si>
    <t>Messina</t>
  </si>
  <si>
    <t>Palermo</t>
  </si>
  <si>
    <t>Siracusa</t>
  </si>
  <si>
    <t>Trapani</t>
  </si>
  <si>
    <t>Ragusa</t>
  </si>
  <si>
    <t>Nord-Centro</t>
  </si>
  <si>
    <t>Fonte: Elaborazione su dati ISTAT</t>
  </si>
  <si>
    <t>Prestazioni sociali</t>
  </si>
  <si>
    <t>Fonte: Elaborazione su dati INPS</t>
  </si>
  <si>
    <t>Anni</t>
  </si>
  <si>
    <t>% rispetto all'Italia</t>
  </si>
  <si>
    <t>Sud-Isole</t>
  </si>
  <si>
    <t>IVS</t>
  </si>
  <si>
    <t>Indennitarie</t>
  </si>
  <si>
    <t>Assistenziali</t>
  </si>
  <si>
    <t>Comparto privato</t>
  </si>
  <si>
    <t>Comparto pubblico</t>
  </si>
  <si>
    <t>Italia = 100</t>
  </si>
  <si>
    <t>Tavola 5.1  Ore autorizzate per trattamenti di Integrazione Salariale</t>
  </si>
  <si>
    <t>Gestione industria</t>
  </si>
  <si>
    <t>Interventi ordinari</t>
  </si>
  <si>
    <t>Interventi straordinari</t>
  </si>
  <si>
    <t>Operai</t>
  </si>
  <si>
    <t>Impiegati</t>
  </si>
  <si>
    <t>Altre attività</t>
  </si>
  <si>
    <t>-</t>
  </si>
  <si>
    <t>Tavola 5.2  Ore autorizzate per trattamenti di Integrazione Salariale</t>
  </si>
  <si>
    <t>Gestione edilizia</t>
  </si>
  <si>
    <t>Edilizia</t>
  </si>
  <si>
    <t>Lapidei</t>
  </si>
  <si>
    <t>Industria</t>
  </si>
  <si>
    <t>Artigianato</t>
  </si>
  <si>
    <t>Agricoltura</t>
  </si>
  <si>
    <t>Per conto dello Stato</t>
  </si>
  <si>
    <t>Denunciati</t>
  </si>
  <si>
    <t>Indennizzati</t>
  </si>
  <si>
    <t>Fonte: Elaborazione su dati INAIL</t>
  </si>
  <si>
    <r>
      <t xml:space="preserve">Importo </t>
    </r>
    <r>
      <rPr>
        <i/>
        <sz val="10"/>
        <rFont val="Arial"/>
        <family val="2"/>
      </rPr>
      <t xml:space="preserve">(milioni di euro) </t>
    </r>
  </si>
  <si>
    <t>Tavola 5.5  Pensioni IVS, indennitarie e assistenziali (importo in milioni di euro)</t>
  </si>
  <si>
    <t xml:space="preserve">                   per funzione (in milioni di euro)</t>
  </si>
  <si>
    <t>Numero presidi</t>
  </si>
  <si>
    <t xml:space="preserve">Numero posti letto </t>
  </si>
  <si>
    <t>Persone ospitate al 31 dicembre</t>
  </si>
  <si>
    <t>2010</t>
  </si>
  <si>
    <t>Tavola 5.6  Presidi residenziali socioassistenziali, posti letto e ospiti presenti al 31 dicembre</t>
  </si>
  <si>
    <t>Tavola 5.7  Prestazioni e contributi sociali degli enti di previdenza</t>
  </si>
  <si>
    <t>Tavola 5.3 Infortuni denunciati e indennizzati (*) per settore</t>
  </si>
  <si>
    <t>2011</t>
  </si>
  <si>
    <t>2012</t>
  </si>
  <si>
    <t>2013</t>
  </si>
  <si>
    <t>Province - 2013</t>
  </si>
  <si>
    <t>Ripartizioni - 2013</t>
  </si>
  <si>
    <t>n. d.</t>
  </si>
  <si>
    <t>2014</t>
  </si>
  <si>
    <t>Province - 2014</t>
  </si>
  <si>
    <t>Ripartizioni - 2014</t>
  </si>
  <si>
    <t>(*) i dati degli infortuni indennizzati si riferiscono al 30.04.2015</t>
  </si>
  <si>
    <t>Tav. 5.4  Pensioni dei comparti privato e pubblico*</t>
  </si>
  <si>
    <t>* La classificazione delle prestazioni in funzione della provenienza lavorativa del beneficiario dal settore pubblico o da quello privato è possibile solo per le pensioni Ivs e per le indennitarie</t>
  </si>
  <si>
    <r>
      <t xml:space="preserve">Minori </t>
    </r>
    <r>
      <rPr>
        <i/>
        <sz val="10"/>
        <rFont val="Arial"/>
        <family val="2"/>
      </rPr>
      <t>(0-17 anni)</t>
    </r>
  </si>
  <si>
    <r>
      <t xml:space="preserve">Adulti </t>
    </r>
    <r>
      <rPr>
        <i/>
        <sz val="10"/>
        <rFont val="Arial"/>
        <family val="2"/>
      </rPr>
      <t>(18-64 anni)</t>
    </r>
  </si>
  <si>
    <r>
      <t xml:space="preserve">Anziani </t>
    </r>
    <r>
      <rPr>
        <i/>
        <sz val="10"/>
        <rFont val="Arial"/>
        <family val="2"/>
      </rPr>
      <t>(&gt;65 anni)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</si>
</sst>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00"/>
    <numFmt numFmtId="178" formatCode="#,##0.0_ ;\-#,##0.0\ "/>
    <numFmt numFmtId="179" formatCode="#,##0.00_ ;\-#,##0.00\ "/>
    <numFmt numFmtId="180" formatCode="General_)"/>
    <numFmt numFmtId="181" formatCode="#,##0;[Red]#,##0"/>
    <numFmt numFmtId="182" formatCode="#,##0.0"/>
    <numFmt numFmtId="183" formatCode="#,##0.000"/>
    <numFmt numFmtId="184" formatCode="_-* #,##0_-;\-* #,##0_-;_-* &quot;-&quot;??_-;_-@_-"/>
    <numFmt numFmtId="185" formatCode="#,##0;\-\ #,##0;_-\ &quot;- &quot;"/>
    <numFmt numFmtId="186" formatCode="0.000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L.&quot;#,##0_);\(&quot;L.&quot;#,##0\)"/>
    <numFmt numFmtId="196" formatCode="&quot;L.&quot;#,##0_);[Red]\(&quot;L.&quot;#,##0\)"/>
    <numFmt numFmtId="197" formatCode="&quot;L.&quot;#,##0.00_);\(&quot;L.&quot;#,##0.00\)"/>
    <numFmt numFmtId="198" formatCode="&quot;L.&quot;#,##0.00_);[Red]\(&quot;L.&quot;#,##0.00\)"/>
    <numFmt numFmtId="199" formatCode="_(&quot;L.&quot;* #,##0_);_(&quot;L.&quot;* \(#,##0\);_(&quot;L.&quot;* &quot;-&quot;_);_(@_)"/>
    <numFmt numFmtId="200" formatCode="_(&quot;L.&quot;* #,##0.00_);_(&quot;L.&quot;* \(#,##0.00\);_(&quot;L.&quot;* &quot;-&quot;??_);_(@_)"/>
    <numFmt numFmtId="201" formatCode="_(* #,##0.0_);_(* \(#,##0.0\);_(* &quot;-&quot;?_);_(@_)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  <numFmt numFmtId="206" formatCode="#,##0.000_ ;\-#,##0.000\ "/>
    <numFmt numFmtId="207" formatCode="&quot;Attivo&quot;;&quot;Attivo&quot;;&quot;Inattivo&quot;"/>
  </numFmts>
  <fonts count="4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wrapText="1"/>
    </xf>
    <xf numFmtId="175" fontId="4" fillId="0" borderId="0" xfId="0" applyNumberFormat="1" applyFont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170" fontId="0" fillId="0" borderId="10" xfId="44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70" fontId="0" fillId="0" borderId="0" xfId="44" applyNumberFormat="1" applyFont="1" applyAlignment="1">
      <alignment horizontal="right"/>
    </xf>
    <xf numFmtId="0" fontId="0" fillId="0" borderId="0" xfId="0" applyFont="1" applyAlignment="1">
      <alignment horizontal="left"/>
    </xf>
    <xf numFmtId="170" fontId="0" fillId="0" borderId="0" xfId="44" applyNumberFormat="1" applyFont="1" applyFill="1" applyBorder="1" applyAlignment="1">
      <alignment horizontal="right"/>
    </xf>
    <xf numFmtId="178" fontId="4" fillId="0" borderId="0" xfId="44" applyNumberFormat="1" applyFont="1" applyBorder="1" applyAlignment="1">
      <alignment horizontal="right"/>
    </xf>
    <xf numFmtId="170" fontId="0" fillId="0" borderId="10" xfId="44" applyNumberFormat="1" applyFont="1" applyBorder="1" applyAlignment="1">
      <alignment horizontal="center"/>
    </xf>
    <xf numFmtId="170" fontId="0" fillId="0" borderId="0" xfId="44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44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44" applyNumberFormat="1" applyFont="1" applyAlignment="1">
      <alignment horizontal="right"/>
    </xf>
    <xf numFmtId="182" fontId="4" fillId="0" borderId="0" xfId="44" applyNumberFormat="1" applyFont="1" applyAlignment="1">
      <alignment horizontal="right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178" fontId="0" fillId="0" borderId="0" xfId="44" applyNumberFormat="1" applyFont="1" applyAlignment="1">
      <alignment horizontal="right"/>
    </xf>
    <xf numFmtId="175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06" fontId="0" fillId="0" borderId="0" xfId="44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4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178" fontId="4" fillId="0" borderId="10" xfId="44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wrapText="1"/>
    </xf>
    <xf numFmtId="175" fontId="0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justify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3365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1624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1624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28875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28875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0576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0576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0576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0576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428875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5505450" y="630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323975" y="593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la02vs\home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2.7109375" style="3" customWidth="1"/>
    <col min="2" max="6" width="12.421875" style="3" customWidth="1"/>
    <col min="7" max="7" width="14.28125" style="3" customWidth="1"/>
    <col min="8" max="8" width="12.00390625" style="3" customWidth="1"/>
    <col min="9" max="9" width="11.28125" style="3" bestFit="1" customWidth="1"/>
    <col min="10" max="10" width="9.7109375" style="3" bestFit="1" customWidth="1"/>
    <col min="11" max="11" width="10.57421875" style="3" bestFit="1" customWidth="1"/>
    <col min="12" max="12" width="11.57421875" style="3" customWidth="1"/>
    <col min="13" max="16384" width="9.140625" style="3" customWidth="1"/>
  </cols>
  <sheetData>
    <row r="1" spans="1:5" ht="24.75" customHeight="1">
      <c r="A1" s="39" t="s">
        <v>30</v>
      </c>
      <c r="B1" s="9"/>
      <c r="C1" s="9"/>
      <c r="D1" s="6"/>
      <c r="E1" s="6"/>
    </row>
    <row r="2" spans="1:5" ht="24.75" customHeight="1">
      <c r="A2" s="40" t="s">
        <v>31</v>
      </c>
      <c r="B2" s="9"/>
      <c r="C2" s="9"/>
      <c r="D2" s="6"/>
      <c r="E2" s="6"/>
    </row>
    <row r="3" spans="1:6" ht="24.75" customHeight="1">
      <c r="A3" s="57"/>
      <c r="B3" s="59" t="s">
        <v>32</v>
      </c>
      <c r="C3" s="59"/>
      <c r="D3" s="60" t="s">
        <v>33</v>
      </c>
      <c r="E3" s="60"/>
      <c r="F3" s="61" t="s">
        <v>3</v>
      </c>
    </row>
    <row r="4" spans="1:6" ht="24.75" customHeight="1">
      <c r="A4" s="58"/>
      <c r="B4" s="16" t="s">
        <v>34</v>
      </c>
      <c r="C4" s="16" t="s">
        <v>35</v>
      </c>
      <c r="D4" s="16" t="s">
        <v>34</v>
      </c>
      <c r="E4" s="16" t="s">
        <v>35</v>
      </c>
      <c r="F4" s="62" t="s">
        <v>36</v>
      </c>
    </row>
    <row r="5" spans="1:6" ht="21.75" customHeight="1">
      <c r="A5" s="55" t="s">
        <v>6</v>
      </c>
      <c r="B5" s="55"/>
      <c r="C5" s="55"/>
      <c r="D5" s="55"/>
      <c r="E5" s="55"/>
      <c r="F5" s="55"/>
    </row>
    <row r="6" spans="1:10" ht="12.75" customHeight="1">
      <c r="A6" s="10" t="s">
        <v>55</v>
      </c>
      <c r="B6" s="20">
        <v>6023402</v>
      </c>
      <c r="C6" s="20">
        <v>1032514</v>
      </c>
      <c r="D6" s="20">
        <v>5019102</v>
      </c>
      <c r="E6" s="20">
        <v>1041571</v>
      </c>
      <c r="F6" s="5">
        <f>SUM(B6:E6)</f>
        <v>13116589</v>
      </c>
      <c r="G6" s="37"/>
      <c r="H6" s="37"/>
      <c r="I6" s="8"/>
      <c r="J6" s="8"/>
    </row>
    <row r="7" spans="1:11" ht="12.75" customHeight="1">
      <c r="A7" s="10" t="s">
        <v>59</v>
      </c>
      <c r="B7" s="20">
        <v>5891397</v>
      </c>
      <c r="C7" s="20">
        <v>1101779</v>
      </c>
      <c r="D7" s="20">
        <v>5537686</v>
      </c>
      <c r="E7" s="20">
        <v>1587829</v>
      </c>
      <c r="F7" s="5">
        <f>SUM(B7:E7)</f>
        <v>14118691</v>
      </c>
      <c r="G7" s="37"/>
      <c r="H7" s="37"/>
      <c r="I7" s="8"/>
      <c r="J7" s="8"/>
      <c r="K7" s="36"/>
    </row>
    <row r="8" spans="1:11" ht="12.75" customHeight="1">
      <c r="A8" s="10" t="s">
        <v>60</v>
      </c>
      <c r="B8" s="20">
        <v>4130458</v>
      </c>
      <c r="C8" s="20">
        <v>943421</v>
      </c>
      <c r="D8" s="20">
        <v>9216744</v>
      </c>
      <c r="E8" s="20">
        <v>2684804</v>
      </c>
      <c r="F8" s="5">
        <f>SUM(B8:E8)</f>
        <v>16975427</v>
      </c>
      <c r="G8" s="37"/>
      <c r="H8" s="37"/>
      <c r="I8" s="8"/>
      <c r="J8" s="8"/>
      <c r="K8" s="8"/>
    </row>
    <row r="9" spans="1:11" ht="12.75" customHeight="1">
      <c r="A9" s="10" t="s">
        <v>61</v>
      </c>
      <c r="B9" s="20">
        <v>4499088</v>
      </c>
      <c r="C9" s="20">
        <v>1246888</v>
      </c>
      <c r="D9" s="20">
        <v>6194472</v>
      </c>
      <c r="E9" s="20">
        <v>2521723</v>
      </c>
      <c r="F9" s="5">
        <f>SUM(B9:E9)</f>
        <v>14462171</v>
      </c>
      <c r="G9" s="37"/>
      <c r="H9" s="37"/>
      <c r="I9" s="8"/>
      <c r="J9" s="8"/>
      <c r="K9" s="8"/>
    </row>
    <row r="10" spans="1:11" ht="12.75" customHeight="1">
      <c r="A10" s="10" t="s">
        <v>65</v>
      </c>
      <c r="B10" s="20">
        <v>3222283</v>
      </c>
      <c r="C10" s="20">
        <v>876585</v>
      </c>
      <c r="D10" s="20">
        <v>8413431</v>
      </c>
      <c r="E10" s="20">
        <v>2825921</v>
      </c>
      <c r="F10" s="5">
        <f>SUM(B10:E10)</f>
        <v>15338220</v>
      </c>
      <c r="G10" s="37"/>
      <c r="H10" s="37"/>
      <c r="I10" s="8"/>
      <c r="J10" s="8"/>
      <c r="K10" s="37"/>
    </row>
    <row r="11" spans="1:7" ht="21.75" customHeight="1">
      <c r="A11" s="56" t="s">
        <v>66</v>
      </c>
      <c r="B11" s="56"/>
      <c r="C11" s="56"/>
      <c r="D11" s="56"/>
      <c r="E11" s="56"/>
      <c r="F11" s="56"/>
      <c r="G11" s="8"/>
    </row>
    <row r="12" spans="1:12" ht="12.75" customHeight="1">
      <c r="A12" s="4" t="s">
        <v>8</v>
      </c>
      <c r="B12" s="5">
        <v>219547</v>
      </c>
      <c r="C12" s="5">
        <v>31559</v>
      </c>
      <c r="D12" s="5">
        <v>144762</v>
      </c>
      <c r="E12" s="5">
        <v>59492</v>
      </c>
      <c r="F12" s="5">
        <f>SUM(B12:E12)</f>
        <v>455360</v>
      </c>
      <c r="G12" s="37"/>
      <c r="H12" s="36"/>
      <c r="I12" s="8"/>
      <c r="J12" s="8"/>
      <c r="K12" s="8"/>
      <c r="L12" s="8"/>
    </row>
    <row r="13" spans="1:8" ht="12.75" customHeight="1">
      <c r="A13" s="4" t="s">
        <v>9</v>
      </c>
      <c r="B13" s="5">
        <v>115072</v>
      </c>
      <c r="C13" s="5">
        <v>53803</v>
      </c>
      <c r="D13" s="5">
        <v>421976</v>
      </c>
      <c r="E13" s="5">
        <v>110945</v>
      </c>
      <c r="F13" s="5">
        <f aca="true" t="shared" si="0" ref="F13:F20">SUM(B13:E13)</f>
        <v>701796</v>
      </c>
      <c r="G13" s="37"/>
      <c r="H13" s="36"/>
    </row>
    <row r="14" spans="1:8" ht="12.75" customHeight="1">
      <c r="A14" s="4" t="s">
        <v>10</v>
      </c>
      <c r="B14" s="5">
        <v>902111</v>
      </c>
      <c r="C14" s="5">
        <v>360448</v>
      </c>
      <c r="D14" s="5">
        <v>1718416</v>
      </c>
      <c r="E14" s="5">
        <v>1010644</v>
      </c>
      <c r="F14" s="5">
        <f t="shared" si="0"/>
        <v>3991619</v>
      </c>
      <c r="G14" s="37"/>
      <c r="H14" s="36"/>
    </row>
    <row r="15" spans="1:10" ht="12.75" customHeight="1">
      <c r="A15" s="4" t="s">
        <v>11</v>
      </c>
      <c r="B15" s="5">
        <v>15567</v>
      </c>
      <c r="C15" s="5">
        <v>1014</v>
      </c>
      <c r="D15" s="5">
        <v>139618</v>
      </c>
      <c r="E15" s="5">
        <v>48576</v>
      </c>
      <c r="F15" s="5">
        <f t="shared" si="0"/>
        <v>204775</v>
      </c>
      <c r="G15" s="37"/>
      <c r="H15" s="36"/>
      <c r="J15" s="8"/>
    </row>
    <row r="16" spans="1:8" ht="12.75" customHeight="1">
      <c r="A16" s="4" t="s">
        <v>12</v>
      </c>
      <c r="B16" s="5">
        <v>203852</v>
      </c>
      <c r="C16" s="5">
        <v>21739</v>
      </c>
      <c r="D16" s="5">
        <v>694298</v>
      </c>
      <c r="E16" s="5">
        <v>80154</v>
      </c>
      <c r="F16" s="5">
        <f t="shared" si="0"/>
        <v>1000043</v>
      </c>
      <c r="G16" s="37"/>
      <c r="H16" s="36"/>
    </row>
    <row r="17" spans="1:8" ht="12.75" customHeight="1">
      <c r="A17" s="4" t="s">
        <v>13</v>
      </c>
      <c r="B17" s="5">
        <v>782511</v>
      </c>
      <c r="C17" s="5">
        <v>180732</v>
      </c>
      <c r="D17" s="5">
        <v>4542374</v>
      </c>
      <c r="E17" s="5">
        <v>1260422</v>
      </c>
      <c r="F17" s="5">
        <f t="shared" si="0"/>
        <v>6766039</v>
      </c>
      <c r="G17" s="37"/>
      <c r="H17" s="36"/>
    </row>
    <row r="18" spans="1:8" ht="12.75" customHeight="1">
      <c r="A18" s="4" t="s">
        <v>16</v>
      </c>
      <c r="B18" s="5">
        <v>144861</v>
      </c>
      <c r="C18" s="5">
        <v>38184</v>
      </c>
      <c r="D18" s="5">
        <v>288083</v>
      </c>
      <c r="E18" s="5">
        <v>97343</v>
      </c>
      <c r="F18" s="5">
        <f t="shared" si="0"/>
        <v>568471</v>
      </c>
      <c r="G18" s="37"/>
      <c r="H18" s="36"/>
    </row>
    <row r="19" spans="1:8" ht="12.75" customHeight="1">
      <c r="A19" s="4" t="s">
        <v>14</v>
      </c>
      <c r="B19" s="5">
        <v>709693</v>
      </c>
      <c r="C19" s="5">
        <v>152434</v>
      </c>
      <c r="D19" s="5">
        <v>333745</v>
      </c>
      <c r="E19" s="5">
        <v>143467</v>
      </c>
      <c r="F19" s="5">
        <f t="shared" si="0"/>
        <v>1339339</v>
      </c>
      <c r="G19" s="37"/>
      <c r="H19" s="36"/>
    </row>
    <row r="20" spans="1:8" ht="12.75" customHeight="1">
      <c r="A20" s="4" t="s">
        <v>15</v>
      </c>
      <c r="B20" s="5">
        <v>129069</v>
      </c>
      <c r="C20" s="5">
        <v>36672</v>
      </c>
      <c r="D20" s="5">
        <v>130159</v>
      </c>
      <c r="E20" s="5">
        <v>14878</v>
      </c>
      <c r="F20" s="5">
        <f t="shared" si="0"/>
        <v>310778</v>
      </c>
      <c r="G20" s="37"/>
      <c r="H20" s="36"/>
    </row>
    <row r="21" spans="1:7" s="2" customFormat="1" ht="21.75" customHeight="1">
      <c r="A21" s="56" t="s">
        <v>67</v>
      </c>
      <c r="B21" s="56"/>
      <c r="C21" s="56"/>
      <c r="D21" s="56"/>
      <c r="E21" s="56"/>
      <c r="F21" s="56"/>
      <c r="G21" s="8"/>
    </row>
    <row r="22" spans="1:7" ht="12.75" customHeight="1">
      <c r="A22" s="4" t="s">
        <v>23</v>
      </c>
      <c r="B22" s="5">
        <v>25262387</v>
      </c>
      <c r="C22" s="5">
        <v>5305795</v>
      </c>
      <c r="D22" s="5">
        <v>9092136</v>
      </c>
      <c r="E22" s="5">
        <v>24614894</v>
      </c>
      <c r="F22" s="5">
        <f>SUM(B22:E22)</f>
        <v>64275212</v>
      </c>
      <c r="G22" s="8"/>
    </row>
    <row r="23" spans="1:7" ht="12.75" customHeight="1">
      <c r="A23" s="4" t="s">
        <v>17</v>
      </c>
      <c r="B23" s="5">
        <f>B24-B22</f>
        <v>112716046</v>
      </c>
      <c r="C23" s="5">
        <f>C24-C22</f>
        <v>40493116</v>
      </c>
      <c r="D23" s="5">
        <f>D24-D22</f>
        <v>316750123</v>
      </c>
      <c r="E23" s="5">
        <f>E24-E22</f>
        <v>115792048</v>
      </c>
      <c r="F23" s="5">
        <f>F24-F22</f>
        <v>585751333</v>
      </c>
      <c r="G23" s="8"/>
    </row>
    <row r="24" spans="1:7" s="7" customFormat="1" ht="12.75" customHeight="1">
      <c r="A24" s="4" t="s">
        <v>7</v>
      </c>
      <c r="B24" s="5">
        <v>137978433</v>
      </c>
      <c r="C24" s="5">
        <v>45798911</v>
      </c>
      <c r="D24" s="5">
        <v>325842259</v>
      </c>
      <c r="E24" s="5">
        <v>140406942</v>
      </c>
      <c r="F24" s="5">
        <f>SUM(B24:E24)</f>
        <v>650026545</v>
      </c>
      <c r="G24" s="8"/>
    </row>
    <row r="25" spans="1:6" s="7" customFormat="1" ht="27" customHeight="1">
      <c r="A25" s="11" t="s">
        <v>29</v>
      </c>
      <c r="B25" s="12">
        <f>+B10*100/B24</f>
        <v>2.33535265616475</v>
      </c>
      <c r="C25" s="12">
        <f>+C10*100/C24</f>
        <v>1.9139865574532984</v>
      </c>
      <c r="D25" s="12">
        <f>+D10*100/D24</f>
        <v>2.582056429948824</v>
      </c>
      <c r="E25" s="12">
        <f>+E10*100/E24</f>
        <v>2.012664729924821</v>
      </c>
      <c r="F25" s="12">
        <f>+F10*100/F24</f>
        <v>2.3596297901957217</v>
      </c>
    </row>
    <row r="26" spans="1:6" ht="12.75">
      <c r="A26" s="13"/>
      <c r="B26" s="13"/>
      <c r="C26" s="13"/>
      <c r="D26" s="14"/>
      <c r="E26" s="14"/>
      <c r="F26" s="15"/>
    </row>
    <row r="27" spans="1:5" ht="13.5" customHeight="1">
      <c r="A27" s="4" t="s">
        <v>20</v>
      </c>
      <c r="B27" s="4"/>
      <c r="C27" s="4"/>
      <c r="D27" s="4"/>
      <c r="E27" s="4"/>
    </row>
    <row r="28" spans="8:10" ht="12.75">
      <c r="H28" s="8"/>
      <c r="J28" s="8"/>
    </row>
    <row r="29" spans="8:10" ht="12.75">
      <c r="H29" s="8"/>
      <c r="J29" s="8"/>
    </row>
    <row r="30" spans="2:10" ht="12.75">
      <c r="B30" s="8"/>
      <c r="C30" s="8"/>
      <c r="D30" s="8"/>
      <c r="E30" s="8"/>
      <c r="F30" s="8"/>
      <c r="H30" s="8"/>
      <c r="J30" s="8"/>
    </row>
    <row r="31" spans="8:10" ht="12.75">
      <c r="H31" s="8"/>
      <c r="J31" s="8"/>
    </row>
    <row r="32" spans="8:10" ht="12.75">
      <c r="H32" s="8"/>
      <c r="J32" s="8"/>
    </row>
  </sheetData>
  <sheetProtection/>
  <mergeCells count="7"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ignoredErrors>
    <ignoredError sqref="F23" formula="1"/>
    <ignoredError sqref="A6:A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1.140625" style="3" customWidth="1"/>
    <col min="2" max="6" width="12.421875" style="3" customWidth="1"/>
    <col min="7" max="7" width="12.00390625" style="3" customWidth="1"/>
    <col min="8" max="10" width="9.140625" style="3" customWidth="1"/>
    <col min="11" max="11" width="9.7109375" style="3" bestFit="1" customWidth="1"/>
    <col min="12" max="16384" width="9.140625" style="3" customWidth="1"/>
  </cols>
  <sheetData>
    <row r="1" spans="1:5" ht="24.75" customHeight="1">
      <c r="A1" s="39" t="s">
        <v>38</v>
      </c>
      <c r="B1" s="9"/>
      <c r="C1" s="9"/>
      <c r="D1" s="6"/>
      <c r="E1" s="6"/>
    </row>
    <row r="2" spans="1:5" ht="24.75" customHeight="1">
      <c r="A2" s="40" t="s">
        <v>39</v>
      </c>
      <c r="B2" s="9"/>
      <c r="C2" s="9"/>
      <c r="D2" s="6"/>
      <c r="E2" s="6"/>
    </row>
    <row r="3" spans="1:6" ht="24.75" customHeight="1">
      <c r="A3" s="57"/>
      <c r="B3" s="59" t="s">
        <v>40</v>
      </c>
      <c r="C3" s="59"/>
      <c r="D3" s="60" t="s">
        <v>41</v>
      </c>
      <c r="E3" s="60"/>
      <c r="F3" s="61" t="s">
        <v>3</v>
      </c>
    </row>
    <row r="4" spans="1:6" ht="24.75" customHeight="1">
      <c r="A4" s="58"/>
      <c r="B4" s="16" t="s">
        <v>42</v>
      </c>
      <c r="C4" s="16" t="s">
        <v>43</v>
      </c>
      <c r="D4" s="16" t="s">
        <v>42</v>
      </c>
      <c r="E4" s="16" t="s">
        <v>43</v>
      </c>
      <c r="F4" s="62" t="s">
        <v>36</v>
      </c>
    </row>
    <row r="5" spans="1:6" ht="21.75" customHeight="1">
      <c r="A5" s="55" t="s">
        <v>6</v>
      </c>
      <c r="B5" s="55"/>
      <c r="C5" s="55"/>
      <c r="D5" s="55"/>
      <c r="E5" s="55"/>
      <c r="F5" s="55"/>
    </row>
    <row r="6" spans="1:7" ht="12.75" customHeight="1">
      <c r="A6" s="10" t="s">
        <v>55</v>
      </c>
      <c r="B6" s="20">
        <v>2881541</v>
      </c>
      <c r="C6" s="20">
        <v>870699</v>
      </c>
      <c r="D6" s="20">
        <v>200387</v>
      </c>
      <c r="E6" s="20">
        <v>11081</v>
      </c>
      <c r="F6" s="5">
        <f>SUM(B6:E6)</f>
        <v>3963708</v>
      </c>
      <c r="G6" s="8"/>
    </row>
    <row r="7" spans="1:7" ht="12.75" customHeight="1">
      <c r="A7" s="10" t="s">
        <v>59</v>
      </c>
      <c r="B7" s="20">
        <v>2639610</v>
      </c>
      <c r="C7" s="20">
        <v>642190</v>
      </c>
      <c r="D7" s="20">
        <v>162425</v>
      </c>
      <c r="E7" s="20">
        <v>6656</v>
      </c>
      <c r="F7" s="5">
        <f>SUM(B7:E7)</f>
        <v>3450881</v>
      </c>
      <c r="G7" s="8"/>
    </row>
    <row r="8" spans="1:7" ht="12.75" customHeight="1">
      <c r="A8" s="10" t="s">
        <v>60</v>
      </c>
      <c r="B8" s="20">
        <v>2733183</v>
      </c>
      <c r="C8" s="20">
        <v>545599</v>
      </c>
      <c r="D8" s="20">
        <v>309878</v>
      </c>
      <c r="E8" s="20">
        <v>9496</v>
      </c>
      <c r="F8" s="5">
        <f>SUM(B8:E8)</f>
        <v>3598156</v>
      </c>
      <c r="G8" s="8"/>
    </row>
    <row r="9" spans="1:7" ht="12.75" customHeight="1">
      <c r="A9" s="10" t="s">
        <v>61</v>
      </c>
      <c r="B9" s="20">
        <v>3752635</v>
      </c>
      <c r="C9" s="20">
        <v>634228</v>
      </c>
      <c r="D9" s="20">
        <v>359426</v>
      </c>
      <c r="E9" s="20">
        <v>9653</v>
      </c>
      <c r="F9" s="5">
        <f>SUM(B9:E9)</f>
        <v>4755942</v>
      </c>
      <c r="G9" s="8"/>
    </row>
    <row r="10" spans="1:7" ht="12.75" customHeight="1">
      <c r="A10" s="10" t="s">
        <v>65</v>
      </c>
      <c r="B10" s="20">
        <f>SUM(B12:B20)</f>
        <v>2718522</v>
      </c>
      <c r="C10" s="20">
        <f>SUM(C12:C20)</f>
        <v>454594</v>
      </c>
      <c r="D10" s="20">
        <f>SUM(D12:D20)</f>
        <v>172583</v>
      </c>
      <c r="E10" s="20">
        <f>SUM(E12:E20)</f>
        <v>2750</v>
      </c>
      <c r="F10" s="5">
        <f>SUM(B10:E10)</f>
        <v>3348449</v>
      </c>
      <c r="G10" s="8"/>
    </row>
    <row r="11" spans="1:7" ht="21.75" customHeight="1">
      <c r="A11" s="56" t="s">
        <v>66</v>
      </c>
      <c r="B11" s="56"/>
      <c r="C11" s="56"/>
      <c r="D11" s="56"/>
      <c r="E11" s="56"/>
      <c r="F11" s="56"/>
      <c r="G11" s="8"/>
    </row>
    <row r="12" spans="1:11" ht="12.75" customHeight="1">
      <c r="A12" s="4" t="s">
        <v>8</v>
      </c>
      <c r="B12" s="5">
        <v>106233</v>
      </c>
      <c r="C12" s="5">
        <v>25689</v>
      </c>
      <c r="D12" s="5">
        <v>8039</v>
      </c>
      <c r="E12" s="5" t="s">
        <v>37</v>
      </c>
      <c r="F12" s="5">
        <f>SUM(B12:E12)</f>
        <v>139961</v>
      </c>
      <c r="G12" s="8"/>
      <c r="H12" s="8"/>
      <c r="I12" s="8"/>
      <c r="J12" s="8"/>
      <c r="K12" s="8"/>
    </row>
    <row r="13" spans="1:7" ht="12.75" customHeight="1">
      <c r="A13" s="4" t="s">
        <v>9</v>
      </c>
      <c r="B13" s="5">
        <v>258802</v>
      </c>
      <c r="C13" s="5">
        <v>10373</v>
      </c>
      <c r="D13" s="5">
        <v>372</v>
      </c>
      <c r="E13" s="5" t="s">
        <v>37</v>
      </c>
      <c r="F13" s="5">
        <f aca="true" t="shared" si="0" ref="F13:F20">SUM(B13:E13)</f>
        <v>269547</v>
      </c>
      <c r="G13" s="8"/>
    </row>
    <row r="14" spans="1:7" ht="12.75" customHeight="1">
      <c r="A14" s="4" t="s">
        <v>10</v>
      </c>
      <c r="B14" s="5">
        <v>386006</v>
      </c>
      <c r="C14" s="5">
        <v>59080</v>
      </c>
      <c r="D14" s="5">
        <v>4560</v>
      </c>
      <c r="E14" s="5">
        <v>2078</v>
      </c>
      <c r="F14" s="5">
        <f t="shared" si="0"/>
        <v>451724</v>
      </c>
      <c r="G14" s="8"/>
    </row>
    <row r="15" spans="1:7" ht="12.75" customHeight="1">
      <c r="A15" s="4" t="s">
        <v>11</v>
      </c>
      <c r="B15" s="5">
        <v>78168</v>
      </c>
      <c r="C15" s="5">
        <v>12530</v>
      </c>
      <c r="D15" s="5">
        <v>192</v>
      </c>
      <c r="E15" s="5">
        <v>32</v>
      </c>
      <c r="F15" s="5">
        <f t="shared" si="0"/>
        <v>90922</v>
      </c>
      <c r="G15" s="8"/>
    </row>
    <row r="16" spans="1:7" ht="12.75" customHeight="1">
      <c r="A16" s="4" t="s">
        <v>12</v>
      </c>
      <c r="B16" s="5">
        <v>177279</v>
      </c>
      <c r="C16" s="5">
        <v>54721</v>
      </c>
      <c r="D16" s="5">
        <v>381</v>
      </c>
      <c r="E16" s="5" t="s">
        <v>37</v>
      </c>
      <c r="F16" s="5">
        <f t="shared" si="0"/>
        <v>232381</v>
      </c>
      <c r="G16" s="8"/>
    </row>
    <row r="17" spans="1:7" ht="12.75" customHeight="1">
      <c r="A17" s="4" t="s">
        <v>13</v>
      </c>
      <c r="B17" s="5">
        <v>968673</v>
      </c>
      <c r="C17" s="5">
        <v>164086</v>
      </c>
      <c r="D17" s="5">
        <v>71852</v>
      </c>
      <c r="E17" s="5">
        <v>344</v>
      </c>
      <c r="F17" s="5">
        <f t="shared" si="0"/>
        <v>1204955</v>
      </c>
      <c r="G17" s="8"/>
    </row>
    <row r="18" spans="1:7" ht="12.75" customHeight="1">
      <c r="A18" s="4" t="s">
        <v>16</v>
      </c>
      <c r="B18" s="5">
        <v>76308</v>
      </c>
      <c r="C18" s="5">
        <v>61366</v>
      </c>
      <c r="D18" s="5">
        <v>47618</v>
      </c>
      <c r="E18" s="5" t="s">
        <v>37</v>
      </c>
      <c r="F18" s="5">
        <f t="shared" si="0"/>
        <v>185292</v>
      </c>
      <c r="G18" s="8"/>
    </row>
    <row r="19" spans="1:7" ht="12.75" customHeight="1">
      <c r="A19" s="4" t="s">
        <v>14</v>
      </c>
      <c r="B19" s="5">
        <v>400265</v>
      </c>
      <c r="C19" s="5">
        <v>12648</v>
      </c>
      <c r="D19" s="5">
        <v>25456</v>
      </c>
      <c r="E19" s="5" t="s">
        <v>37</v>
      </c>
      <c r="F19" s="5">
        <f t="shared" si="0"/>
        <v>438369</v>
      </c>
      <c r="G19" s="8"/>
    </row>
    <row r="20" spans="1:7" ht="12.75" customHeight="1">
      <c r="A20" s="4" t="s">
        <v>15</v>
      </c>
      <c r="B20" s="5">
        <v>266788</v>
      </c>
      <c r="C20" s="5">
        <v>54101</v>
      </c>
      <c r="D20" s="5">
        <v>14113</v>
      </c>
      <c r="E20" s="5">
        <v>296</v>
      </c>
      <c r="F20" s="5">
        <f t="shared" si="0"/>
        <v>335298</v>
      </c>
      <c r="G20" s="8"/>
    </row>
    <row r="21" spans="1:7" s="2" customFormat="1" ht="21.75" customHeight="1">
      <c r="A21" s="56" t="s">
        <v>67</v>
      </c>
      <c r="B21" s="56"/>
      <c r="C21" s="56"/>
      <c r="D21" s="56"/>
      <c r="E21" s="56"/>
      <c r="F21" s="56"/>
      <c r="G21" s="8"/>
    </row>
    <row r="22" spans="1:7" ht="12.75" customHeight="1">
      <c r="A22" s="4" t="s">
        <v>23</v>
      </c>
      <c r="B22" s="5">
        <v>20581082</v>
      </c>
      <c r="C22" s="5">
        <v>5309319</v>
      </c>
      <c r="D22" s="5">
        <v>1050856</v>
      </c>
      <c r="E22" s="5">
        <v>57803</v>
      </c>
      <c r="F22" s="5">
        <f>SUM(B22:E22)</f>
        <v>26999060</v>
      </c>
      <c r="G22" s="8"/>
    </row>
    <row r="23" spans="1:7" ht="12.75" customHeight="1">
      <c r="A23" s="4" t="s">
        <v>17</v>
      </c>
      <c r="B23" s="5">
        <f>B24-B22</f>
        <v>65483957</v>
      </c>
      <c r="C23" s="5">
        <f>C24-C22</f>
        <v>25691629</v>
      </c>
      <c r="D23" s="5">
        <f>D24-D22</f>
        <v>4511970</v>
      </c>
      <c r="E23" s="5">
        <f>E24-E22</f>
        <v>245683</v>
      </c>
      <c r="F23" s="5">
        <f>SUM(B23:E23)</f>
        <v>95933239</v>
      </c>
      <c r="G23" s="8"/>
    </row>
    <row r="24" spans="1:7" s="7" customFormat="1" ht="12.75" customHeight="1">
      <c r="A24" s="4" t="s">
        <v>7</v>
      </c>
      <c r="B24" s="5">
        <v>86065039</v>
      </c>
      <c r="C24" s="5">
        <v>31000948</v>
      </c>
      <c r="D24" s="5">
        <v>5562826</v>
      </c>
      <c r="E24" s="5">
        <v>303486</v>
      </c>
      <c r="F24" s="5">
        <f>SUM(B24:E24)</f>
        <v>122932299</v>
      </c>
      <c r="G24" s="8"/>
    </row>
    <row r="25" spans="1:6" s="7" customFormat="1" ht="27" customHeight="1">
      <c r="A25" s="11" t="s">
        <v>29</v>
      </c>
      <c r="B25" s="12">
        <f>+B10*100/B24</f>
        <v>3.158683283696647</v>
      </c>
      <c r="C25" s="12">
        <f>+C10*100/C24</f>
        <v>1.4663874149913092</v>
      </c>
      <c r="D25" s="12">
        <f>+D10*100/D24</f>
        <v>3.1024339067948556</v>
      </c>
      <c r="E25" s="12">
        <f>+E10*100/E24</f>
        <v>0.9061373506520893</v>
      </c>
      <c r="F25" s="12">
        <f>+F10*100/F24</f>
        <v>2.723815488067949</v>
      </c>
    </row>
    <row r="26" spans="1:6" ht="12.75">
      <c r="A26" s="13"/>
      <c r="B26" s="13"/>
      <c r="C26" s="13"/>
      <c r="D26" s="14"/>
      <c r="E26" s="14"/>
      <c r="F26" s="15"/>
    </row>
    <row r="27" spans="1:5" ht="13.5" customHeight="1">
      <c r="A27" s="4" t="s">
        <v>20</v>
      </c>
      <c r="B27" s="4"/>
      <c r="C27" s="4"/>
      <c r="D27" s="4"/>
      <c r="E27" s="4"/>
    </row>
    <row r="29" spans="2:6" ht="12.75">
      <c r="B29" s="8"/>
      <c r="C29" s="8"/>
      <c r="D29" s="8"/>
      <c r="E29" s="8"/>
      <c r="F29" s="8"/>
    </row>
  </sheetData>
  <sheetProtection/>
  <mergeCells count="7"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ignoredErrors>
    <ignoredError sqref="A6:A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2.7109375" style="3" customWidth="1"/>
    <col min="2" max="3" width="10.8515625" style="3" customWidth="1"/>
    <col min="4" max="4" width="0.85546875" style="3" customWidth="1"/>
    <col min="5" max="6" width="10.8515625" style="3" customWidth="1"/>
    <col min="7" max="7" width="0.85546875" style="3" customWidth="1"/>
    <col min="8" max="9" width="10.8515625" style="3" customWidth="1"/>
    <col min="10" max="16384" width="9.140625" style="3" customWidth="1"/>
  </cols>
  <sheetData>
    <row r="1" spans="1:4" s="1" customFormat="1" ht="30.75" customHeight="1">
      <c r="A1" s="9" t="s">
        <v>58</v>
      </c>
      <c r="D1" s="49"/>
    </row>
    <row r="2" spans="1:9" ht="21.75" customHeight="1">
      <c r="A2" s="64"/>
      <c r="B2" s="67" t="s">
        <v>44</v>
      </c>
      <c r="C2" s="67"/>
      <c r="D2" s="48"/>
      <c r="E2" s="67" t="s">
        <v>42</v>
      </c>
      <c r="F2" s="67"/>
      <c r="G2" s="46"/>
      <c r="H2" s="67" t="s">
        <v>45</v>
      </c>
      <c r="I2" s="67"/>
    </row>
    <row r="3" spans="1:9" ht="18" customHeight="1">
      <c r="A3" s="65"/>
      <c r="B3" s="61" t="s">
        <v>46</v>
      </c>
      <c r="C3" s="61" t="s">
        <v>47</v>
      </c>
      <c r="D3" s="48"/>
      <c r="E3" s="61" t="s">
        <v>46</v>
      </c>
      <c r="F3" s="61" t="s">
        <v>47</v>
      </c>
      <c r="G3" s="48"/>
      <c r="H3" s="61" t="s">
        <v>46</v>
      </c>
      <c r="I3" s="61" t="s">
        <v>47</v>
      </c>
    </row>
    <row r="4" spans="1:9" ht="18" customHeight="1">
      <c r="A4" s="66"/>
      <c r="B4" s="63"/>
      <c r="C4" s="63"/>
      <c r="D4" s="47"/>
      <c r="E4" s="63" t="s">
        <v>4</v>
      </c>
      <c r="F4" s="63"/>
      <c r="G4" s="47"/>
      <c r="H4" s="63" t="s">
        <v>4</v>
      </c>
      <c r="I4" s="63"/>
    </row>
    <row r="5" spans="1:9" ht="21.75" customHeight="1">
      <c r="A5" s="55" t="s">
        <v>6</v>
      </c>
      <c r="B5" s="55"/>
      <c r="C5" s="55"/>
      <c r="D5" s="55"/>
      <c r="E5" s="55"/>
      <c r="F5" s="55"/>
      <c r="G5" s="55"/>
      <c r="H5" s="55"/>
      <c r="I5" s="55"/>
    </row>
    <row r="6" spans="1:12" ht="12.75">
      <c r="A6" s="17">
        <v>2010</v>
      </c>
      <c r="B6" s="18">
        <v>2700</v>
      </c>
      <c r="C6" s="18">
        <v>2238</v>
      </c>
      <c r="D6" s="18"/>
      <c r="E6" s="18">
        <v>28708</v>
      </c>
      <c r="F6" s="18">
        <v>21598</v>
      </c>
      <c r="G6" s="18"/>
      <c r="H6" s="18">
        <v>8845</v>
      </c>
      <c r="I6" s="18">
        <v>282</v>
      </c>
      <c r="K6" s="8"/>
      <c r="L6" s="43"/>
    </row>
    <row r="7" spans="1:17" ht="12.75">
      <c r="A7" s="17">
        <v>2011</v>
      </c>
      <c r="B7" s="18">
        <v>2458</v>
      </c>
      <c r="C7" s="18">
        <v>2018</v>
      </c>
      <c r="D7" s="18"/>
      <c r="E7" s="18">
        <v>26878</v>
      </c>
      <c r="F7" s="18">
        <v>19802</v>
      </c>
      <c r="G7" s="18"/>
      <c r="H7" s="18">
        <v>8472</v>
      </c>
      <c r="I7" s="18">
        <v>294</v>
      </c>
      <c r="J7" s="36"/>
      <c r="K7" s="36"/>
      <c r="L7" s="43"/>
      <c r="M7" s="36"/>
      <c r="N7" s="36"/>
      <c r="O7" s="36"/>
      <c r="P7" s="36"/>
      <c r="Q7" s="36"/>
    </row>
    <row r="8" spans="1:17" ht="12.75">
      <c r="A8" s="17">
        <v>2012</v>
      </c>
      <c r="B8" s="18">
        <v>2375</v>
      </c>
      <c r="C8" s="18">
        <v>1931</v>
      </c>
      <c r="D8" s="18"/>
      <c r="E8" s="18">
        <v>23872</v>
      </c>
      <c r="F8" s="18">
        <v>17423</v>
      </c>
      <c r="G8" s="18"/>
      <c r="H8" s="18">
        <v>7620</v>
      </c>
      <c r="I8" s="18">
        <v>208</v>
      </c>
      <c r="J8" s="36"/>
      <c r="K8" s="36"/>
      <c r="L8" s="43"/>
      <c r="M8" s="36"/>
      <c r="N8" s="36"/>
      <c r="O8" s="36"/>
      <c r="P8" s="36"/>
      <c r="Q8" s="36"/>
    </row>
    <row r="9" spans="1:17" ht="12.75">
      <c r="A9" s="17">
        <v>2013</v>
      </c>
      <c r="B9" s="18">
        <v>2157</v>
      </c>
      <c r="C9" s="18">
        <v>1744</v>
      </c>
      <c r="D9" s="18"/>
      <c r="E9" s="18">
        <v>21668</v>
      </c>
      <c r="F9" s="18">
        <v>15740</v>
      </c>
      <c r="G9" s="18"/>
      <c r="H9" s="18">
        <v>7694</v>
      </c>
      <c r="I9" s="18">
        <v>222</v>
      </c>
      <c r="J9" s="36"/>
      <c r="K9" s="36"/>
      <c r="L9" s="43"/>
      <c r="M9" s="36"/>
      <c r="N9" s="36"/>
      <c r="O9" s="36"/>
      <c r="P9" s="36"/>
      <c r="Q9" s="36"/>
    </row>
    <row r="10" spans="1:19" ht="12.75">
      <c r="A10" s="17">
        <v>2014</v>
      </c>
      <c r="B10" s="18">
        <v>2246</v>
      </c>
      <c r="C10" s="18">
        <v>1744</v>
      </c>
      <c r="D10" s="18"/>
      <c r="E10" s="18">
        <v>20603</v>
      </c>
      <c r="F10" s="18">
        <v>14552</v>
      </c>
      <c r="G10" s="18"/>
      <c r="H10" s="18">
        <v>7201</v>
      </c>
      <c r="I10" s="18">
        <v>149</v>
      </c>
      <c r="J10" s="36"/>
      <c r="K10" s="36"/>
      <c r="L10" s="43"/>
      <c r="M10" s="43"/>
      <c r="N10" s="36"/>
      <c r="O10" s="43"/>
      <c r="P10" s="43"/>
      <c r="Q10" s="43"/>
      <c r="R10" s="43"/>
      <c r="S10" s="43"/>
    </row>
    <row r="11" spans="1:9" ht="21.75" customHeight="1">
      <c r="A11" s="56" t="s">
        <v>66</v>
      </c>
      <c r="B11" s="56"/>
      <c r="C11" s="56"/>
      <c r="D11" s="56"/>
      <c r="E11" s="56"/>
      <c r="F11" s="56"/>
      <c r="G11" s="56"/>
      <c r="H11" s="56"/>
      <c r="I11" s="56"/>
    </row>
    <row r="12" spans="1:10" ht="12.75">
      <c r="A12" s="19" t="s">
        <v>8</v>
      </c>
      <c r="B12" s="18">
        <v>191</v>
      </c>
      <c r="C12" s="18">
        <v>154</v>
      </c>
      <c r="D12" s="18"/>
      <c r="E12" s="18">
        <v>1448</v>
      </c>
      <c r="F12" s="18">
        <v>1015</v>
      </c>
      <c r="G12" s="18"/>
      <c r="H12" s="18">
        <v>721</v>
      </c>
      <c r="I12" s="18">
        <v>12</v>
      </c>
      <c r="J12" s="8"/>
    </row>
    <row r="13" spans="1:10" ht="12.75">
      <c r="A13" s="19" t="s">
        <v>9</v>
      </c>
      <c r="B13" s="18">
        <v>97</v>
      </c>
      <c r="C13" s="18">
        <v>75</v>
      </c>
      <c r="D13" s="18"/>
      <c r="E13" s="18">
        <v>869</v>
      </c>
      <c r="F13" s="18">
        <v>645</v>
      </c>
      <c r="G13" s="18"/>
      <c r="H13" s="18">
        <v>416</v>
      </c>
      <c r="I13" s="18">
        <v>7</v>
      </c>
      <c r="J13" s="8"/>
    </row>
    <row r="14" spans="1:18" ht="12.75">
      <c r="A14" s="19" t="s">
        <v>10</v>
      </c>
      <c r="B14" s="18">
        <v>397</v>
      </c>
      <c r="C14" s="18">
        <v>321</v>
      </c>
      <c r="D14" s="18"/>
      <c r="E14" s="18">
        <v>5240</v>
      </c>
      <c r="F14" s="18">
        <v>3578</v>
      </c>
      <c r="G14" s="18"/>
      <c r="H14" s="18">
        <v>1590</v>
      </c>
      <c r="I14" s="18">
        <v>22</v>
      </c>
      <c r="J14" s="8"/>
      <c r="K14" s="50"/>
      <c r="N14" s="50"/>
      <c r="R14" s="50"/>
    </row>
    <row r="15" spans="1:10" ht="12.75">
      <c r="A15" s="19" t="s">
        <v>11</v>
      </c>
      <c r="B15" s="18">
        <v>133</v>
      </c>
      <c r="C15" s="18">
        <v>79</v>
      </c>
      <c r="D15" s="18"/>
      <c r="E15" s="18">
        <v>668</v>
      </c>
      <c r="F15" s="18">
        <v>419</v>
      </c>
      <c r="G15" s="18"/>
      <c r="H15" s="18">
        <v>357</v>
      </c>
      <c r="I15" s="18">
        <v>5</v>
      </c>
      <c r="J15" s="8"/>
    </row>
    <row r="16" spans="1:10" s="4" customFormat="1" ht="12.75">
      <c r="A16" s="17" t="s">
        <v>12</v>
      </c>
      <c r="B16" s="18">
        <v>137</v>
      </c>
      <c r="C16" s="18">
        <v>104</v>
      </c>
      <c r="D16" s="18"/>
      <c r="E16" s="18">
        <v>2712</v>
      </c>
      <c r="F16" s="18">
        <v>1951</v>
      </c>
      <c r="G16" s="18"/>
      <c r="H16" s="18">
        <v>734</v>
      </c>
      <c r="I16" s="18">
        <v>26</v>
      </c>
      <c r="J16" s="8"/>
    </row>
    <row r="17" spans="1:10" s="4" customFormat="1" ht="12.75">
      <c r="A17" s="17" t="s">
        <v>13</v>
      </c>
      <c r="B17" s="18">
        <v>138</v>
      </c>
      <c r="C17" s="18">
        <v>119</v>
      </c>
      <c r="D17" s="18"/>
      <c r="E17" s="5">
        <v>4651</v>
      </c>
      <c r="F17" s="18">
        <v>3330</v>
      </c>
      <c r="G17" s="18"/>
      <c r="H17" s="18">
        <v>1379</v>
      </c>
      <c r="I17" s="18">
        <v>44</v>
      </c>
      <c r="J17" s="8"/>
    </row>
    <row r="18" spans="1:19" s="4" customFormat="1" ht="12.75">
      <c r="A18" s="17" t="s">
        <v>16</v>
      </c>
      <c r="B18" s="18">
        <v>635</v>
      </c>
      <c r="C18" s="18">
        <v>485</v>
      </c>
      <c r="D18" s="18"/>
      <c r="E18" s="18">
        <v>1737</v>
      </c>
      <c r="F18" s="18">
        <v>1299</v>
      </c>
      <c r="G18" s="18"/>
      <c r="H18" s="18">
        <v>632</v>
      </c>
      <c r="I18" s="18">
        <v>5</v>
      </c>
      <c r="J18" s="8"/>
      <c r="L18" s="54"/>
      <c r="M18" s="54"/>
      <c r="N18" s="54"/>
      <c r="O18" s="54"/>
      <c r="P18" s="54"/>
      <c r="Q18" s="54"/>
      <c r="R18" s="54"/>
      <c r="S18" s="54"/>
    </row>
    <row r="19" spans="1:10" s="4" customFormat="1" ht="12.75">
      <c r="A19" s="17" t="s">
        <v>14</v>
      </c>
      <c r="B19" s="18">
        <v>303</v>
      </c>
      <c r="C19" s="18">
        <v>237</v>
      </c>
      <c r="D19" s="18"/>
      <c r="E19" s="18">
        <v>1478</v>
      </c>
      <c r="F19" s="18">
        <v>988</v>
      </c>
      <c r="G19" s="18"/>
      <c r="H19" s="18">
        <v>565</v>
      </c>
      <c r="I19" s="18">
        <v>16</v>
      </c>
      <c r="J19" s="8"/>
    </row>
    <row r="20" spans="1:19" s="4" customFormat="1" ht="12.75">
      <c r="A20" s="17" t="s">
        <v>15</v>
      </c>
      <c r="B20" s="18">
        <v>215</v>
      </c>
      <c r="C20" s="18">
        <v>170</v>
      </c>
      <c r="D20" s="18"/>
      <c r="E20" s="18">
        <v>1800</v>
      </c>
      <c r="F20" s="18">
        <v>1327</v>
      </c>
      <c r="G20" s="18"/>
      <c r="H20" s="18">
        <v>807</v>
      </c>
      <c r="I20" s="18">
        <v>12</v>
      </c>
      <c r="J20" s="8"/>
      <c r="K20" s="51"/>
      <c r="L20" s="51"/>
      <c r="M20" s="51"/>
      <c r="N20" s="51"/>
      <c r="O20" s="51"/>
      <c r="P20" s="51"/>
      <c r="Q20" s="51"/>
      <c r="R20" s="51"/>
      <c r="S20" s="51"/>
    </row>
    <row r="21" spans="1:9" s="4" customFormat="1" ht="21.75" customHeight="1">
      <c r="A21" s="56" t="s">
        <v>67</v>
      </c>
      <c r="B21" s="56"/>
      <c r="C21" s="56"/>
      <c r="D21" s="56"/>
      <c r="E21" s="56"/>
      <c r="F21" s="56"/>
      <c r="G21" s="56"/>
      <c r="H21" s="56"/>
      <c r="I21" s="56"/>
    </row>
    <row r="22" spans="1:9" s="4" customFormat="1" ht="12.75">
      <c r="A22" s="4" t="s">
        <v>23</v>
      </c>
      <c r="B22" s="18">
        <v>12073</v>
      </c>
      <c r="C22" s="18">
        <v>9455</v>
      </c>
      <c r="D22" s="18"/>
      <c r="E22" s="18">
        <v>90476</v>
      </c>
      <c r="F22" s="18">
        <v>62666</v>
      </c>
      <c r="G22" s="18"/>
      <c r="H22" s="18">
        <v>30331</v>
      </c>
      <c r="I22" s="18">
        <v>677</v>
      </c>
    </row>
    <row r="23" spans="1:9" s="2" customFormat="1" ht="12.75">
      <c r="A23" s="4" t="s">
        <v>17</v>
      </c>
      <c r="B23" s="18">
        <f>+B24-B22</f>
        <v>27074</v>
      </c>
      <c r="C23" s="18">
        <f>+C24-C22</f>
        <v>20791</v>
      </c>
      <c r="D23" s="18"/>
      <c r="E23" s="18">
        <f>+E24-E22</f>
        <v>421895</v>
      </c>
      <c r="F23" s="18">
        <f>+F24-F22</f>
        <v>264989</v>
      </c>
      <c r="G23" s="18"/>
      <c r="H23" s="18">
        <f>+H24-H22</f>
        <v>81300</v>
      </c>
      <c r="I23" s="18">
        <f>+I24-I22</f>
        <v>1038</v>
      </c>
    </row>
    <row r="24" spans="1:9" s="2" customFormat="1" ht="12.75">
      <c r="A24" s="4" t="s">
        <v>7</v>
      </c>
      <c r="B24" s="18">
        <v>39147</v>
      </c>
      <c r="C24" s="18">
        <v>30246</v>
      </c>
      <c r="D24" s="18"/>
      <c r="E24" s="18">
        <v>512371</v>
      </c>
      <c r="F24" s="18">
        <v>327655</v>
      </c>
      <c r="G24" s="18"/>
      <c r="H24" s="18">
        <v>111631</v>
      </c>
      <c r="I24" s="18">
        <v>1715</v>
      </c>
    </row>
    <row r="25" spans="1:12" s="2" customFormat="1" ht="27" customHeight="1">
      <c r="A25" s="11" t="s">
        <v>29</v>
      </c>
      <c r="B25" s="21">
        <f>+B10/B24*100</f>
        <v>5.737348966715201</v>
      </c>
      <c r="C25" s="21">
        <f aca="true" t="shared" si="0" ref="C25:I25">+C10/C24*100</f>
        <v>5.766051709316934</v>
      </c>
      <c r="D25" s="21"/>
      <c r="E25" s="21">
        <f t="shared" si="0"/>
        <v>4.0211097037107875</v>
      </c>
      <c r="F25" s="21">
        <f t="shared" si="0"/>
        <v>4.441256809754162</v>
      </c>
      <c r="G25" s="21"/>
      <c r="H25" s="21">
        <f t="shared" si="0"/>
        <v>6.450717094713834</v>
      </c>
      <c r="I25" s="21">
        <f t="shared" si="0"/>
        <v>8.68804664723032</v>
      </c>
      <c r="L25" s="42"/>
    </row>
    <row r="26" spans="1:9" ht="9" customHeight="1">
      <c r="A26" s="15"/>
      <c r="B26" s="22"/>
      <c r="C26" s="22"/>
      <c r="D26" s="22"/>
      <c r="E26" s="22"/>
      <c r="F26" s="22"/>
      <c r="G26" s="22"/>
      <c r="H26" s="22"/>
      <c r="I26" s="22"/>
    </row>
    <row r="27" spans="1:9" ht="13.5" customHeight="1">
      <c r="A27" s="3" t="s">
        <v>48</v>
      </c>
      <c r="B27" s="23"/>
      <c r="C27" s="23"/>
      <c r="D27" s="23"/>
      <c r="E27" s="23"/>
      <c r="F27" s="23"/>
      <c r="G27" s="23"/>
      <c r="H27" s="23"/>
      <c r="I27" s="23"/>
    </row>
    <row r="28" ht="12.75">
      <c r="A28" s="3" t="s">
        <v>68</v>
      </c>
    </row>
    <row r="29" spans="2:12" ht="12.75">
      <c r="B29" s="8"/>
      <c r="C29" s="8"/>
      <c r="D29" s="8"/>
      <c r="E29" s="8"/>
      <c r="F29" s="8"/>
      <c r="G29" s="8"/>
      <c r="H29" s="8"/>
      <c r="I29" s="8"/>
      <c r="L29" s="43"/>
    </row>
    <row r="30" spans="2:9" ht="12.75">
      <c r="B30" s="8"/>
      <c r="C30" s="8"/>
      <c r="D30" s="8"/>
      <c r="E30" s="8"/>
      <c r="F30" s="8"/>
      <c r="G30" s="8"/>
      <c r="H30" s="8"/>
      <c r="I30" s="8"/>
    </row>
    <row r="31" ht="12.75">
      <c r="L31" s="43"/>
    </row>
  </sheetData>
  <sheetProtection/>
  <mergeCells count="13">
    <mergeCell ref="A21:I21"/>
    <mergeCell ref="A2:A4"/>
    <mergeCell ref="B3:B4"/>
    <mergeCell ref="B2:C2"/>
    <mergeCell ref="E2:F2"/>
    <mergeCell ref="H2:I2"/>
    <mergeCell ref="E3:E4"/>
    <mergeCell ref="F3:F4"/>
    <mergeCell ref="H3:H4"/>
    <mergeCell ref="C3:C4"/>
    <mergeCell ref="I3:I4"/>
    <mergeCell ref="A5:I5"/>
    <mergeCell ref="A11:I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11.8515625" style="24" customWidth="1"/>
    <col min="2" max="7" width="10.140625" style="24" customWidth="1"/>
    <col min="8" max="16384" width="9.140625" style="24" customWidth="1"/>
  </cols>
  <sheetData>
    <row r="1" spans="1:7" ht="22.5" customHeight="1">
      <c r="A1" s="9" t="s">
        <v>69</v>
      </c>
      <c r="B1" s="9"/>
      <c r="C1" s="9"/>
      <c r="D1" s="9"/>
      <c r="E1" s="9"/>
      <c r="F1" s="9"/>
      <c r="G1" s="9"/>
    </row>
    <row r="2" spans="1:7" ht="15" customHeight="1">
      <c r="A2" s="25"/>
      <c r="B2" s="68" t="s">
        <v>4</v>
      </c>
      <c r="C2" s="68"/>
      <c r="D2" s="68"/>
      <c r="E2" s="68" t="s">
        <v>49</v>
      </c>
      <c r="F2" s="68"/>
      <c r="G2" s="68"/>
    </row>
    <row r="3" spans="1:7" ht="26.25" customHeight="1">
      <c r="A3" s="15"/>
      <c r="B3" s="38" t="s">
        <v>27</v>
      </c>
      <c r="C3" s="38" t="s">
        <v>28</v>
      </c>
      <c r="D3" s="38" t="s">
        <v>3</v>
      </c>
      <c r="E3" s="38" t="s">
        <v>27</v>
      </c>
      <c r="F3" s="38" t="s">
        <v>28</v>
      </c>
      <c r="G3" s="38" t="s">
        <v>3</v>
      </c>
    </row>
    <row r="4" spans="1:7" s="26" customFormat="1" ht="21.75" customHeight="1">
      <c r="A4" s="71" t="s">
        <v>6</v>
      </c>
      <c r="B4" s="71"/>
      <c r="C4" s="71"/>
      <c r="D4" s="71"/>
      <c r="E4" s="71"/>
      <c r="F4" s="71"/>
      <c r="G4" s="71"/>
    </row>
    <row r="5" spans="1:13" ht="12.75" customHeight="1">
      <c r="A5" s="17">
        <v>2009</v>
      </c>
      <c r="B5" s="27">
        <v>1007229</v>
      </c>
      <c r="C5" s="27">
        <v>235127</v>
      </c>
      <c r="D5" s="27">
        <f>+B5+C5</f>
        <v>1242356</v>
      </c>
      <c r="E5" s="27">
        <v>9070</v>
      </c>
      <c r="F5" s="27">
        <v>5133</v>
      </c>
      <c r="G5" s="27">
        <f>+E5+F5</f>
        <v>14203</v>
      </c>
      <c r="H5" s="27"/>
      <c r="I5" s="27"/>
      <c r="J5" s="27"/>
      <c r="K5" s="27"/>
      <c r="L5" s="27"/>
      <c r="M5" s="27"/>
    </row>
    <row r="6" spans="1:13" ht="12.75" customHeight="1">
      <c r="A6" s="17">
        <v>2010</v>
      </c>
      <c r="B6" s="27">
        <v>1004203</v>
      </c>
      <c r="C6" s="27">
        <v>238921</v>
      </c>
      <c r="D6" s="27">
        <f>+B6+C6</f>
        <v>1243124</v>
      </c>
      <c r="E6" s="27">
        <v>9333</v>
      </c>
      <c r="F6" s="27">
        <v>5290</v>
      </c>
      <c r="G6" s="27">
        <f>+E6+F6</f>
        <v>14623</v>
      </c>
      <c r="H6" s="27"/>
      <c r="I6" s="27"/>
      <c r="J6" s="27"/>
      <c r="K6" s="27"/>
      <c r="L6" s="27"/>
      <c r="M6" s="27"/>
    </row>
    <row r="7" spans="1:13" ht="12.75" customHeight="1">
      <c r="A7" s="17">
        <v>2011</v>
      </c>
      <c r="B7" s="27">
        <v>989709</v>
      </c>
      <c r="C7" s="27">
        <v>246602</v>
      </c>
      <c r="D7" s="27">
        <f>+B7+C7</f>
        <v>1236311</v>
      </c>
      <c r="E7" s="27">
        <v>9517</v>
      </c>
      <c r="F7" s="27">
        <v>5656</v>
      </c>
      <c r="G7" s="27">
        <f>+E7+F7</f>
        <v>15173</v>
      </c>
      <c r="H7" s="27"/>
      <c r="I7" s="27"/>
      <c r="J7" s="27"/>
      <c r="K7" s="27"/>
      <c r="L7" s="27"/>
      <c r="M7" s="27"/>
    </row>
    <row r="8" spans="1:13" ht="12.75" customHeight="1">
      <c r="A8" s="17">
        <v>2012</v>
      </c>
      <c r="B8" s="27">
        <v>976846</v>
      </c>
      <c r="C8" s="27">
        <v>251079</v>
      </c>
      <c r="D8" s="27">
        <f>+B8+C8</f>
        <v>1227925</v>
      </c>
      <c r="E8" s="27">
        <v>9641</v>
      </c>
      <c r="F8" s="27">
        <v>5795</v>
      </c>
      <c r="G8" s="27">
        <f>+E8+F8</f>
        <v>15436</v>
      </c>
      <c r="H8" s="27"/>
      <c r="I8" s="27"/>
      <c r="J8" s="27"/>
      <c r="K8" s="27"/>
      <c r="L8" s="27"/>
      <c r="M8" s="27"/>
    </row>
    <row r="9" spans="1:13" ht="12.75" customHeight="1">
      <c r="A9" s="17">
        <v>2013</v>
      </c>
      <c r="B9" s="27">
        <v>953053</v>
      </c>
      <c r="C9" s="27">
        <v>252229</v>
      </c>
      <c r="D9" s="27">
        <f>+B9+C9</f>
        <v>1205282</v>
      </c>
      <c r="E9" s="27">
        <v>9479</v>
      </c>
      <c r="F9" s="27">
        <v>5903</v>
      </c>
      <c r="G9" s="27">
        <f>+E9+F9</f>
        <v>15382</v>
      </c>
      <c r="H9" s="27"/>
      <c r="I9" s="27"/>
      <c r="J9" s="27"/>
      <c r="K9" s="27"/>
      <c r="L9" s="27"/>
      <c r="M9" s="27"/>
    </row>
    <row r="10" spans="1:7" ht="21.75" customHeight="1">
      <c r="A10" s="71" t="s">
        <v>62</v>
      </c>
      <c r="B10" s="71"/>
      <c r="C10" s="71"/>
      <c r="D10" s="71"/>
      <c r="E10" s="71"/>
      <c r="F10" s="71"/>
      <c r="G10" s="71"/>
    </row>
    <row r="11" spans="1:13" ht="18" customHeight="1">
      <c r="A11" s="19" t="s">
        <v>8</v>
      </c>
      <c r="B11" s="27">
        <v>93547</v>
      </c>
      <c r="C11" s="27">
        <v>20676</v>
      </c>
      <c r="D11" s="27">
        <f>+B11+C11</f>
        <v>114223</v>
      </c>
      <c r="E11" s="27">
        <v>775</v>
      </c>
      <c r="F11" s="27">
        <v>455</v>
      </c>
      <c r="G11" s="27">
        <f>+E11+F11</f>
        <v>1230</v>
      </c>
      <c r="H11" s="27"/>
      <c r="I11" s="27"/>
      <c r="J11" s="27"/>
      <c r="K11" s="27"/>
      <c r="L11" s="27"/>
      <c r="M11" s="27"/>
    </row>
    <row r="12" spans="1:13" ht="12.75" customHeight="1">
      <c r="A12" s="19" t="s">
        <v>9</v>
      </c>
      <c r="B12" s="27">
        <v>52082</v>
      </c>
      <c r="C12" s="27">
        <v>12017</v>
      </c>
      <c r="D12" s="27">
        <f aca="true" t="shared" si="0" ref="D12:D19">+B12+C12</f>
        <v>64099</v>
      </c>
      <c r="E12" s="27">
        <v>527</v>
      </c>
      <c r="F12" s="27">
        <v>264</v>
      </c>
      <c r="G12" s="27">
        <f aca="true" t="shared" si="1" ref="G12:G19">+E12+F12</f>
        <v>791</v>
      </c>
      <c r="H12" s="27"/>
      <c r="I12" s="27"/>
      <c r="J12" s="27"/>
      <c r="K12" s="27"/>
      <c r="L12" s="27"/>
      <c r="M12" s="27"/>
    </row>
    <row r="13" spans="1:13" ht="12.75" customHeight="1">
      <c r="A13" s="19" t="s">
        <v>10</v>
      </c>
      <c r="B13" s="27">
        <v>175960</v>
      </c>
      <c r="C13" s="27">
        <v>50338</v>
      </c>
      <c r="D13" s="27">
        <f t="shared" si="0"/>
        <v>226298</v>
      </c>
      <c r="E13" s="27">
        <v>1853</v>
      </c>
      <c r="F13" s="27">
        <v>1185</v>
      </c>
      <c r="G13" s="27">
        <f t="shared" si="1"/>
        <v>3038</v>
      </c>
      <c r="H13" s="27"/>
      <c r="I13" s="27"/>
      <c r="J13" s="27"/>
      <c r="K13" s="27"/>
      <c r="L13" s="27"/>
      <c r="M13" s="27"/>
    </row>
    <row r="14" spans="1:13" ht="12.75" customHeight="1">
      <c r="A14" s="19" t="s">
        <v>11</v>
      </c>
      <c r="B14" s="27">
        <v>36412</v>
      </c>
      <c r="C14" s="27">
        <v>8585</v>
      </c>
      <c r="D14" s="27">
        <f t="shared" si="0"/>
        <v>44997</v>
      </c>
      <c r="E14" s="27">
        <v>311</v>
      </c>
      <c r="F14" s="27">
        <v>191</v>
      </c>
      <c r="G14" s="27">
        <f t="shared" si="1"/>
        <v>502</v>
      </c>
      <c r="H14" s="27"/>
      <c r="I14" s="27"/>
      <c r="J14" s="27"/>
      <c r="K14" s="27"/>
      <c r="L14" s="27"/>
      <c r="M14" s="27"/>
    </row>
    <row r="15" spans="1:13" ht="12.75" customHeight="1">
      <c r="A15" s="17" t="s">
        <v>12</v>
      </c>
      <c r="B15" s="27">
        <v>153012</v>
      </c>
      <c r="C15" s="27">
        <v>40465</v>
      </c>
      <c r="D15" s="27">
        <f t="shared" si="0"/>
        <v>193477</v>
      </c>
      <c r="E15" s="27">
        <v>1489</v>
      </c>
      <c r="F15" s="27">
        <v>943</v>
      </c>
      <c r="G15" s="27">
        <f t="shared" si="1"/>
        <v>2432</v>
      </c>
      <c r="H15" s="27"/>
      <c r="I15" s="27"/>
      <c r="J15" s="27"/>
      <c r="K15" s="27"/>
      <c r="L15" s="27"/>
      <c r="M15" s="27"/>
    </row>
    <row r="16" spans="1:13" ht="12.75" customHeight="1">
      <c r="A16" s="17" t="s">
        <v>13</v>
      </c>
      <c r="B16" s="27">
        <v>218967</v>
      </c>
      <c r="C16" s="27">
        <v>64088</v>
      </c>
      <c r="D16" s="27">
        <f t="shared" si="0"/>
        <v>283055</v>
      </c>
      <c r="E16" s="27">
        <v>2310</v>
      </c>
      <c r="F16" s="27">
        <v>1594</v>
      </c>
      <c r="G16" s="27">
        <f t="shared" si="1"/>
        <v>3904</v>
      </c>
      <c r="H16" s="27"/>
      <c r="I16" s="27"/>
      <c r="J16" s="27"/>
      <c r="K16" s="27"/>
      <c r="L16" s="27"/>
      <c r="M16" s="27"/>
    </row>
    <row r="17" spans="1:13" ht="12.75" customHeight="1">
      <c r="A17" s="17" t="s">
        <v>16</v>
      </c>
      <c r="B17" s="27">
        <v>60541</v>
      </c>
      <c r="C17" s="27">
        <v>14293</v>
      </c>
      <c r="D17" s="27">
        <f t="shared" si="0"/>
        <v>74834</v>
      </c>
      <c r="E17" s="27">
        <v>566</v>
      </c>
      <c r="F17" s="27">
        <v>319</v>
      </c>
      <c r="G17" s="27">
        <f t="shared" si="1"/>
        <v>885</v>
      </c>
      <c r="H17" s="27"/>
      <c r="I17" s="27"/>
      <c r="J17" s="27"/>
      <c r="K17" s="27"/>
      <c r="L17" s="27"/>
      <c r="M17" s="27"/>
    </row>
    <row r="18" spans="1:13" ht="12.75" customHeight="1">
      <c r="A18" s="17" t="s">
        <v>14</v>
      </c>
      <c r="B18" s="27">
        <v>73428</v>
      </c>
      <c r="C18" s="27">
        <v>19849</v>
      </c>
      <c r="D18" s="27">
        <f t="shared" si="0"/>
        <v>93277</v>
      </c>
      <c r="E18" s="27">
        <v>834</v>
      </c>
      <c r="F18" s="27">
        <v>459</v>
      </c>
      <c r="G18" s="27">
        <f t="shared" si="1"/>
        <v>1293</v>
      </c>
      <c r="H18" s="27"/>
      <c r="I18" s="27"/>
      <c r="J18" s="27"/>
      <c r="K18" s="27"/>
      <c r="L18" s="27"/>
      <c r="M18" s="27"/>
    </row>
    <row r="19" spans="1:13" ht="12.75" customHeight="1">
      <c r="A19" s="17" t="s">
        <v>15</v>
      </c>
      <c r="B19" s="27">
        <v>89104</v>
      </c>
      <c r="C19" s="27">
        <v>21918</v>
      </c>
      <c r="D19" s="27">
        <f t="shared" si="0"/>
        <v>111022</v>
      </c>
      <c r="E19" s="27">
        <v>814</v>
      </c>
      <c r="F19" s="27">
        <v>493</v>
      </c>
      <c r="G19" s="27">
        <f t="shared" si="1"/>
        <v>1307</v>
      </c>
      <c r="H19" s="27"/>
      <c r="I19" s="27"/>
      <c r="J19" s="27"/>
      <c r="K19" s="27"/>
      <c r="L19" s="27"/>
      <c r="M19" s="27"/>
    </row>
    <row r="20" spans="1:7" ht="21.75" customHeight="1">
      <c r="A20" s="71" t="s">
        <v>63</v>
      </c>
      <c r="B20" s="71"/>
      <c r="C20" s="71"/>
      <c r="D20" s="71"/>
      <c r="E20" s="71"/>
      <c r="F20" s="71"/>
      <c r="G20" s="71"/>
    </row>
    <row r="21" spans="1:7" ht="18" customHeight="1">
      <c r="A21" s="4" t="s">
        <v>23</v>
      </c>
      <c r="B21" s="27">
        <v>4260188</v>
      </c>
      <c r="C21" s="27">
        <v>1037298</v>
      </c>
      <c r="D21" s="27">
        <f>+B21+C21</f>
        <v>5297486</v>
      </c>
      <c r="E21" s="27">
        <v>42369</v>
      </c>
      <c r="F21" s="27">
        <v>23796</v>
      </c>
      <c r="G21" s="27">
        <f>+E21+F21</f>
        <v>66165</v>
      </c>
    </row>
    <row r="22" spans="1:7" ht="12.75" customHeight="1">
      <c r="A22" s="4" t="s">
        <v>17</v>
      </c>
      <c r="B22" s="27">
        <f aca="true" t="shared" si="2" ref="B22:G22">B23-B21</f>
        <v>11435021</v>
      </c>
      <c r="C22" s="27">
        <f t="shared" si="2"/>
        <v>1829748</v>
      </c>
      <c r="D22" s="27">
        <f t="shared" si="2"/>
        <v>13264769</v>
      </c>
      <c r="E22" s="27">
        <f t="shared" si="2"/>
        <v>142632</v>
      </c>
      <c r="F22" s="27">
        <f t="shared" si="2"/>
        <v>40891</v>
      </c>
      <c r="G22" s="27">
        <f t="shared" si="2"/>
        <v>183523</v>
      </c>
    </row>
    <row r="23" spans="1:7" ht="12.75" customHeight="1">
      <c r="A23" s="4" t="s">
        <v>7</v>
      </c>
      <c r="B23" s="27">
        <v>15695209</v>
      </c>
      <c r="C23" s="27">
        <v>2867046</v>
      </c>
      <c r="D23" s="27">
        <f>+B23+C23</f>
        <v>18562255</v>
      </c>
      <c r="E23" s="27">
        <v>185001</v>
      </c>
      <c r="F23" s="27">
        <v>64687</v>
      </c>
      <c r="G23" s="27">
        <f>+E23+F23</f>
        <v>249688</v>
      </c>
    </row>
    <row r="24" spans="1:7" ht="27" customHeight="1">
      <c r="A24" s="28" t="s">
        <v>29</v>
      </c>
      <c r="B24" s="29">
        <f aca="true" t="shared" si="3" ref="B24:G24">+B9/B23*100</f>
        <v>6.072254278359721</v>
      </c>
      <c r="C24" s="29">
        <f t="shared" si="3"/>
        <v>8.79752190931014</v>
      </c>
      <c r="D24" s="29">
        <f t="shared" si="3"/>
        <v>6.493187384830129</v>
      </c>
      <c r="E24" s="29">
        <f t="shared" si="3"/>
        <v>5.123756087804931</v>
      </c>
      <c r="F24" s="29">
        <f t="shared" si="3"/>
        <v>9.125481163139424</v>
      </c>
      <c r="G24" s="29">
        <f t="shared" si="3"/>
        <v>6.160488289385153</v>
      </c>
    </row>
    <row r="25" spans="1:7" ht="9" customHeight="1">
      <c r="A25" s="15"/>
      <c r="B25" s="30"/>
      <c r="C25" s="30"/>
      <c r="D25" s="30"/>
      <c r="E25" s="30"/>
      <c r="F25" s="30"/>
      <c r="G25" s="30"/>
    </row>
    <row r="26" ht="13.5" customHeight="1">
      <c r="A26" s="4" t="s">
        <v>18</v>
      </c>
    </row>
    <row r="27" ht="12.75" customHeight="1"/>
    <row r="28" spans="1:7" ht="13.5" customHeight="1">
      <c r="A28" s="69" t="s">
        <v>70</v>
      </c>
      <c r="B28" s="69"/>
      <c r="C28" s="69"/>
      <c r="D28" s="69"/>
      <c r="E28" s="69"/>
      <c r="F28" s="69"/>
      <c r="G28" s="69"/>
    </row>
    <row r="29" spans="1:7" ht="12.75">
      <c r="A29" s="69"/>
      <c r="B29" s="69"/>
      <c r="C29" s="69"/>
      <c r="D29" s="69"/>
      <c r="E29" s="69"/>
      <c r="F29" s="69"/>
      <c r="G29" s="69"/>
    </row>
    <row r="30" spans="1:7" s="31" customFormat="1" ht="13.5" customHeight="1">
      <c r="A30" s="69"/>
      <c r="B30" s="69"/>
      <c r="C30" s="69"/>
      <c r="D30" s="69"/>
      <c r="E30" s="69"/>
      <c r="F30" s="69"/>
      <c r="G30" s="69"/>
    </row>
    <row r="32" ht="13.5" customHeight="1"/>
    <row r="34" spans="2:7" ht="13.5" customHeight="1">
      <c r="B34" s="27"/>
      <c r="C34" s="27"/>
      <c r="D34" s="27"/>
      <c r="E34" s="27"/>
      <c r="F34" s="27"/>
      <c r="G34" s="27"/>
    </row>
    <row r="36" ht="18.75" customHeight="1"/>
    <row r="39" ht="13.5" customHeight="1"/>
    <row r="41" ht="13.5" customHeight="1"/>
    <row r="43" ht="13.5" customHeight="1"/>
    <row r="45" ht="13.5" customHeight="1"/>
    <row r="47" ht="9" customHeight="1"/>
    <row r="48" ht="12.75" customHeight="1"/>
  </sheetData>
  <sheetProtection/>
  <mergeCells count="6">
    <mergeCell ref="A10:G10"/>
    <mergeCell ref="A20:G20"/>
    <mergeCell ref="B2:D2"/>
    <mergeCell ref="E2:G2"/>
    <mergeCell ref="A4:G4"/>
    <mergeCell ref="A28:G3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G22 D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8515625" style="3" customWidth="1"/>
    <col min="2" max="2" width="10.7109375" style="3" customWidth="1"/>
    <col min="3" max="3" width="9.140625" style="3" customWidth="1"/>
    <col min="4" max="4" width="10.7109375" style="3" customWidth="1"/>
    <col min="5" max="5" width="9.140625" style="3" customWidth="1"/>
    <col min="6" max="6" width="10.7109375" style="3" customWidth="1"/>
    <col min="7" max="7" width="10.140625" style="3" bestFit="1" customWidth="1"/>
    <col min="8" max="8" width="10.7109375" style="3" customWidth="1"/>
    <col min="9" max="9" width="11.00390625" style="3" customWidth="1"/>
    <col min="10" max="10" width="14.8515625" style="3" customWidth="1"/>
    <col min="11" max="11" width="9.7109375" style="3" bestFit="1" customWidth="1"/>
    <col min="12" max="15" width="9.140625" style="3" customWidth="1"/>
    <col min="16" max="16" width="10.140625" style="3" bestFit="1" customWidth="1"/>
    <col min="17" max="17" width="9.7109375" style="3" bestFit="1" customWidth="1"/>
    <col min="18" max="16384" width="9.140625" style="3" customWidth="1"/>
  </cols>
  <sheetData>
    <row r="1" spans="1:9" ht="24" customHeight="1">
      <c r="A1" s="9" t="s">
        <v>50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64"/>
      <c r="B2" s="67" t="s">
        <v>24</v>
      </c>
      <c r="C2" s="67"/>
      <c r="D2" s="67" t="s">
        <v>25</v>
      </c>
      <c r="E2" s="67"/>
      <c r="F2" s="67" t="s">
        <v>26</v>
      </c>
      <c r="G2" s="67"/>
      <c r="H2" s="67" t="s">
        <v>3</v>
      </c>
      <c r="I2" s="67"/>
    </row>
    <row r="3" spans="1:9" ht="24" customHeight="1">
      <c r="A3" s="66"/>
      <c r="B3" s="16" t="s">
        <v>4</v>
      </c>
      <c r="C3" s="16" t="s">
        <v>5</v>
      </c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6" t="s">
        <v>5</v>
      </c>
    </row>
    <row r="4" spans="1:9" ht="21.75" customHeight="1">
      <c r="A4" s="72" t="s">
        <v>6</v>
      </c>
      <c r="B4" s="72"/>
      <c r="C4" s="72"/>
      <c r="D4" s="72"/>
      <c r="E4" s="72"/>
      <c r="F4" s="72"/>
      <c r="G4" s="72"/>
      <c r="H4" s="72"/>
      <c r="I4" s="72"/>
    </row>
    <row r="5" spans="1:18" ht="12.75">
      <c r="A5" s="17">
        <v>2009</v>
      </c>
      <c r="B5" s="18">
        <v>1173067</v>
      </c>
      <c r="C5" s="18">
        <v>13832</v>
      </c>
      <c r="D5" s="18">
        <v>69289</v>
      </c>
      <c r="E5" s="18">
        <v>371</v>
      </c>
      <c r="F5" s="20">
        <f>H5-(B5+D5)</f>
        <v>471474</v>
      </c>
      <c r="G5" s="18">
        <v>2183</v>
      </c>
      <c r="H5" s="8">
        <v>1713830</v>
      </c>
      <c r="I5" s="8">
        <f>+C5+E5+G5</f>
        <v>16386</v>
      </c>
      <c r="K5" s="41"/>
      <c r="L5" s="41"/>
      <c r="M5" s="41"/>
      <c r="N5" s="18"/>
      <c r="O5" s="18"/>
      <c r="P5" s="18"/>
      <c r="Q5" s="18"/>
      <c r="R5" s="18"/>
    </row>
    <row r="6" spans="1:18" ht="12.75">
      <c r="A6" s="17">
        <v>2010</v>
      </c>
      <c r="B6" s="18">
        <v>1175812</v>
      </c>
      <c r="C6" s="18">
        <v>14259</v>
      </c>
      <c r="D6" s="18">
        <v>67312</v>
      </c>
      <c r="E6" s="18">
        <v>364</v>
      </c>
      <c r="F6" s="20">
        <f>H6-(B6+D6)</f>
        <v>478481</v>
      </c>
      <c r="G6" s="18">
        <v>2233</v>
      </c>
      <c r="H6" s="8">
        <v>1721605</v>
      </c>
      <c r="I6" s="8">
        <f>+C6+E6+G6</f>
        <v>16856</v>
      </c>
      <c r="J6" s="8"/>
      <c r="K6" s="8"/>
      <c r="L6" s="8"/>
      <c r="M6" s="8"/>
      <c r="N6" s="8"/>
      <c r="O6" s="8"/>
      <c r="P6" s="18"/>
      <c r="Q6" s="18"/>
      <c r="R6" s="18"/>
    </row>
    <row r="7" spans="1:18" ht="12.75">
      <c r="A7" s="17">
        <v>2011</v>
      </c>
      <c r="B7" s="18">
        <v>1171304</v>
      </c>
      <c r="C7" s="18">
        <v>14813</v>
      </c>
      <c r="D7" s="18">
        <f>SUM(D11:D19)</f>
        <v>61796</v>
      </c>
      <c r="E7" s="18">
        <f>SUM(E11:E19)</f>
        <v>368</v>
      </c>
      <c r="F7" s="20">
        <f>H7-(B7+D7)</f>
        <v>490541</v>
      </c>
      <c r="G7" s="18">
        <v>2317</v>
      </c>
      <c r="H7" s="8">
        <v>1723641</v>
      </c>
      <c r="I7" s="8">
        <f>+C7+E7+G7</f>
        <v>17498</v>
      </c>
      <c r="J7" s="8"/>
      <c r="K7" s="8"/>
      <c r="L7" s="8"/>
      <c r="M7" s="8"/>
      <c r="N7" s="8"/>
      <c r="O7" s="8"/>
      <c r="P7" s="8"/>
      <c r="Q7" s="8"/>
      <c r="R7" s="8"/>
    </row>
    <row r="8" spans="1:18" ht="12.75">
      <c r="A8" s="17">
        <v>2012</v>
      </c>
      <c r="B8" s="18">
        <v>1164444</v>
      </c>
      <c r="C8" s="18">
        <v>15069</v>
      </c>
      <c r="D8" s="18">
        <v>63481</v>
      </c>
      <c r="E8" s="18">
        <v>368</v>
      </c>
      <c r="F8" s="20">
        <f>H8-(B8+D8)</f>
        <v>493688</v>
      </c>
      <c r="G8" s="20">
        <f>I8-(C8+E8)</f>
        <v>2377</v>
      </c>
      <c r="H8" s="8">
        <v>1721613</v>
      </c>
      <c r="I8" s="8">
        <v>17814</v>
      </c>
      <c r="J8" s="8"/>
      <c r="K8" s="8"/>
      <c r="L8" s="8"/>
      <c r="M8" s="8"/>
      <c r="N8" s="8"/>
      <c r="O8" s="8"/>
      <c r="P8" s="18"/>
      <c r="Q8" s="18"/>
      <c r="R8" s="18"/>
    </row>
    <row r="9" spans="1:20" ht="12.75">
      <c r="A9" s="17">
        <v>2013</v>
      </c>
      <c r="B9" s="5">
        <v>1143489</v>
      </c>
      <c r="C9" s="5">
        <v>15014</v>
      </c>
      <c r="D9" s="5">
        <v>61793</v>
      </c>
      <c r="E9" s="5">
        <v>368</v>
      </c>
      <c r="F9" s="20">
        <f>SUM(F11:F19)</f>
        <v>497744</v>
      </c>
      <c r="G9" s="20">
        <f>I9-(C9+E9)</f>
        <v>2445</v>
      </c>
      <c r="H9" s="51">
        <v>1703029</v>
      </c>
      <c r="I9" s="51">
        <v>17827</v>
      </c>
      <c r="J9" s="8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9" ht="21.75" customHeight="1">
      <c r="A10" s="71" t="s">
        <v>62</v>
      </c>
      <c r="B10" s="71"/>
      <c r="C10" s="71"/>
      <c r="D10" s="71"/>
      <c r="E10" s="71"/>
      <c r="F10" s="71"/>
      <c r="G10" s="71"/>
      <c r="H10" s="71"/>
      <c r="I10" s="71"/>
    </row>
    <row r="11" spans="1:16" ht="12.75">
      <c r="A11" s="19" t="s">
        <v>8</v>
      </c>
      <c r="B11" s="20">
        <v>106908</v>
      </c>
      <c r="C11" s="20">
        <v>1183</v>
      </c>
      <c r="D11" s="20">
        <v>7315</v>
      </c>
      <c r="E11" s="20">
        <v>47</v>
      </c>
      <c r="F11" s="20">
        <f>H11-(B11+D11)</f>
        <v>46272</v>
      </c>
      <c r="G11" s="20">
        <f>I11-(C11+E11)</f>
        <v>220</v>
      </c>
      <c r="H11" s="8">
        <v>160495</v>
      </c>
      <c r="I11" s="8">
        <v>1450</v>
      </c>
      <c r="J11" s="41"/>
      <c r="K11" s="18"/>
      <c r="L11" s="41"/>
      <c r="M11" s="18"/>
      <c r="N11" s="41"/>
      <c r="O11" s="18"/>
      <c r="P11" s="18"/>
    </row>
    <row r="12" spans="1:16" ht="12.75">
      <c r="A12" s="19" t="s">
        <v>9</v>
      </c>
      <c r="B12" s="20">
        <v>58940</v>
      </c>
      <c r="C12" s="20">
        <v>747</v>
      </c>
      <c r="D12" s="20">
        <v>5159</v>
      </c>
      <c r="E12" s="20">
        <v>43</v>
      </c>
      <c r="F12" s="20">
        <f aca="true" t="shared" si="0" ref="F12:F19">H12-(B12+D12)</f>
        <v>26247</v>
      </c>
      <c r="G12" s="20">
        <f aca="true" t="shared" si="1" ref="G12:G19">I12-(C12+E12)</f>
        <v>124</v>
      </c>
      <c r="H12" s="8">
        <v>90346</v>
      </c>
      <c r="I12" s="8">
        <v>914</v>
      </c>
      <c r="J12" s="41"/>
      <c r="K12" s="45"/>
      <c r="L12" s="18"/>
      <c r="M12" s="18"/>
      <c r="N12" s="18"/>
      <c r="O12" s="18"/>
      <c r="P12" s="18"/>
    </row>
    <row r="13" spans="1:16" ht="12.75">
      <c r="A13" s="19" t="s">
        <v>10</v>
      </c>
      <c r="B13" s="20">
        <v>218545</v>
      </c>
      <c r="C13" s="20">
        <v>2994</v>
      </c>
      <c r="D13" s="20">
        <v>7753</v>
      </c>
      <c r="E13" s="20">
        <v>44</v>
      </c>
      <c r="F13" s="20">
        <f t="shared" si="0"/>
        <v>98215</v>
      </c>
      <c r="G13" s="20">
        <f t="shared" si="1"/>
        <v>488</v>
      </c>
      <c r="H13" s="8">
        <v>324513</v>
      </c>
      <c r="I13" s="8">
        <v>3526</v>
      </c>
      <c r="J13" s="41"/>
      <c r="K13" s="41"/>
      <c r="L13" s="18"/>
      <c r="M13" s="18"/>
      <c r="N13" s="41"/>
      <c r="O13" s="18"/>
      <c r="P13" s="18"/>
    </row>
    <row r="14" spans="1:16" ht="12.75">
      <c r="A14" s="19" t="s">
        <v>11</v>
      </c>
      <c r="B14" s="20">
        <v>40274</v>
      </c>
      <c r="C14" s="20">
        <v>465</v>
      </c>
      <c r="D14" s="20">
        <v>4723</v>
      </c>
      <c r="E14" s="20">
        <v>37</v>
      </c>
      <c r="F14" s="20">
        <f t="shared" si="0"/>
        <v>17620</v>
      </c>
      <c r="G14" s="20">
        <f t="shared" si="1"/>
        <v>84</v>
      </c>
      <c r="H14" s="8">
        <v>62617</v>
      </c>
      <c r="I14" s="8">
        <v>586</v>
      </c>
      <c r="J14" s="41"/>
      <c r="K14" s="41"/>
      <c r="L14" s="41"/>
      <c r="M14" s="18"/>
      <c r="N14" s="18"/>
      <c r="O14" s="18"/>
      <c r="P14" s="18"/>
    </row>
    <row r="15" spans="1:16" ht="12.75">
      <c r="A15" s="17" t="s">
        <v>12</v>
      </c>
      <c r="B15" s="20">
        <v>183451</v>
      </c>
      <c r="C15" s="20">
        <v>2381</v>
      </c>
      <c r="D15" s="20">
        <v>10026</v>
      </c>
      <c r="E15" s="20">
        <v>51</v>
      </c>
      <c r="F15" s="20">
        <f t="shared" si="0"/>
        <v>69780</v>
      </c>
      <c r="G15" s="20">
        <f t="shared" si="1"/>
        <v>354</v>
      </c>
      <c r="H15" s="8">
        <v>263257</v>
      </c>
      <c r="I15" s="8">
        <v>2786</v>
      </c>
      <c r="J15" s="41"/>
      <c r="K15" s="18"/>
      <c r="L15" s="41"/>
      <c r="M15" s="41"/>
      <c r="N15" s="18"/>
      <c r="O15" s="18"/>
      <c r="P15" s="18"/>
    </row>
    <row r="16" spans="1:16" ht="12.75">
      <c r="A16" s="17" t="s">
        <v>13</v>
      </c>
      <c r="B16" s="20">
        <v>267332</v>
      </c>
      <c r="C16" s="20">
        <v>3819</v>
      </c>
      <c r="D16" s="20">
        <v>15723</v>
      </c>
      <c r="E16" s="20">
        <v>86</v>
      </c>
      <c r="F16" s="20">
        <f t="shared" si="0"/>
        <v>127832</v>
      </c>
      <c r="G16" s="20">
        <f t="shared" si="1"/>
        <v>635</v>
      </c>
      <c r="H16" s="8">
        <v>410887</v>
      </c>
      <c r="I16" s="8">
        <v>4540</v>
      </c>
      <c r="J16" s="41"/>
      <c r="K16" s="18"/>
      <c r="L16" s="18"/>
      <c r="M16" s="18"/>
      <c r="N16" s="18"/>
      <c r="O16" s="18"/>
      <c r="P16" s="18"/>
    </row>
    <row r="17" spans="1:16" ht="12.75">
      <c r="A17" s="17" t="s">
        <v>16</v>
      </c>
      <c r="B17" s="20">
        <v>71945</v>
      </c>
      <c r="C17" s="20">
        <v>870</v>
      </c>
      <c r="D17" s="20">
        <v>2889</v>
      </c>
      <c r="E17" s="20">
        <v>15</v>
      </c>
      <c r="F17" s="20">
        <f t="shared" si="0"/>
        <v>31243</v>
      </c>
      <c r="G17" s="20">
        <f t="shared" si="1"/>
        <v>153</v>
      </c>
      <c r="H17" s="8">
        <v>106077</v>
      </c>
      <c r="I17" s="8">
        <v>1038</v>
      </c>
      <c r="J17" s="41"/>
      <c r="K17" s="18"/>
      <c r="L17" s="18"/>
      <c r="M17" s="18"/>
      <c r="N17" s="18"/>
      <c r="O17" s="18"/>
      <c r="P17" s="18"/>
    </row>
    <row r="18" spans="1:16" ht="12.75">
      <c r="A18" s="17" t="s">
        <v>14</v>
      </c>
      <c r="B18" s="20">
        <v>90137</v>
      </c>
      <c r="C18" s="20">
        <v>1274</v>
      </c>
      <c r="D18" s="20">
        <v>3140</v>
      </c>
      <c r="E18" s="20">
        <v>19</v>
      </c>
      <c r="F18" s="20">
        <f t="shared" si="0"/>
        <v>40350</v>
      </c>
      <c r="G18" s="20">
        <f t="shared" si="1"/>
        <v>194</v>
      </c>
      <c r="H18" s="8">
        <v>133627</v>
      </c>
      <c r="I18" s="8">
        <v>1487</v>
      </c>
      <c r="J18" s="41"/>
      <c r="K18" s="18"/>
      <c r="L18" s="18"/>
      <c r="M18" s="18"/>
      <c r="N18" s="18"/>
      <c r="O18" s="18"/>
      <c r="P18" s="18"/>
    </row>
    <row r="19" spans="1:16" ht="12.75">
      <c r="A19" s="17" t="s">
        <v>15</v>
      </c>
      <c r="B19" s="20">
        <v>105957</v>
      </c>
      <c r="C19" s="20">
        <v>1281</v>
      </c>
      <c r="D19" s="20">
        <v>5068</v>
      </c>
      <c r="E19" s="20">
        <v>26</v>
      </c>
      <c r="F19" s="20">
        <f t="shared" si="0"/>
        <v>40185</v>
      </c>
      <c r="G19" s="20">
        <f t="shared" si="1"/>
        <v>192</v>
      </c>
      <c r="H19" s="51">
        <v>151210</v>
      </c>
      <c r="I19" s="51">
        <v>1499</v>
      </c>
      <c r="J19" s="41"/>
      <c r="K19" s="18"/>
      <c r="L19" s="18"/>
      <c r="M19" s="18"/>
      <c r="N19" s="18"/>
      <c r="O19" s="18"/>
      <c r="P19" s="18"/>
    </row>
    <row r="20" spans="1:9" ht="21.75" customHeight="1">
      <c r="A20" s="71" t="s">
        <v>63</v>
      </c>
      <c r="B20" s="71"/>
      <c r="C20" s="71"/>
      <c r="D20" s="71"/>
      <c r="E20" s="71"/>
      <c r="F20" s="71"/>
      <c r="G20" s="71"/>
      <c r="H20" s="71"/>
      <c r="I20" s="71"/>
    </row>
    <row r="21" spans="1:17" ht="12.75">
      <c r="A21" s="4" t="s">
        <v>23</v>
      </c>
      <c r="B21" s="20">
        <v>5035299</v>
      </c>
      <c r="C21" s="20">
        <v>64673</v>
      </c>
      <c r="D21" s="20">
        <v>262187</v>
      </c>
      <c r="E21" s="20">
        <v>1491</v>
      </c>
      <c r="F21" s="20">
        <v>1923069</v>
      </c>
      <c r="G21" s="20">
        <v>9440</v>
      </c>
      <c r="H21" s="8">
        <v>7256124</v>
      </c>
      <c r="I21" s="8">
        <v>75868</v>
      </c>
      <c r="J21" s="32"/>
      <c r="K21" s="32"/>
      <c r="L21" s="32"/>
      <c r="M21" s="33"/>
      <c r="N21" s="33"/>
      <c r="O21" s="33"/>
      <c r="P21" s="34"/>
      <c r="Q21" s="34"/>
    </row>
    <row r="22" spans="1:17" ht="12.75">
      <c r="A22" s="4" t="s">
        <v>17</v>
      </c>
      <c r="B22" s="8">
        <f>+B23-B21</f>
        <v>12726167</v>
      </c>
      <c r="C22" s="8">
        <f>+C23-C21</f>
        <v>180514</v>
      </c>
      <c r="D22" s="8">
        <f>+D23-D21</f>
        <v>538602</v>
      </c>
      <c r="E22" s="8">
        <f>+E23-E21</f>
        <v>3011</v>
      </c>
      <c r="F22" s="8">
        <v>1939015</v>
      </c>
      <c r="G22" s="8">
        <v>9028</v>
      </c>
      <c r="H22" s="8">
        <f>+B22+D22+F22</f>
        <v>15203784</v>
      </c>
      <c r="I22" s="8">
        <f>+C22+E22+G22</f>
        <v>192553</v>
      </c>
      <c r="J22" s="32"/>
      <c r="K22" s="32"/>
      <c r="L22" s="32"/>
      <c r="M22" s="32"/>
      <c r="N22" s="32"/>
      <c r="O22" s="32"/>
      <c r="P22" s="32"/>
      <c r="Q22" s="34"/>
    </row>
    <row r="23" spans="1:17" ht="12.75" customHeight="1">
      <c r="A23" s="4" t="s">
        <v>7</v>
      </c>
      <c r="B23" s="20">
        <v>17761466</v>
      </c>
      <c r="C23" s="20">
        <v>245187</v>
      </c>
      <c r="D23" s="20">
        <v>800789</v>
      </c>
      <c r="E23" s="20">
        <v>4502</v>
      </c>
      <c r="F23" s="44">
        <v>4276168</v>
      </c>
      <c r="G23" s="44">
        <v>21257</v>
      </c>
      <c r="H23" s="8">
        <v>22843158</v>
      </c>
      <c r="I23" s="8">
        <v>271358</v>
      </c>
      <c r="J23" s="34"/>
      <c r="K23" s="34"/>
      <c r="L23" s="34"/>
      <c r="M23" s="34"/>
      <c r="N23" s="34"/>
      <c r="O23" s="34"/>
      <c r="P23" s="34"/>
      <c r="Q23" s="34"/>
    </row>
    <row r="24" spans="1:9" ht="27" customHeight="1">
      <c r="A24" s="28" t="s">
        <v>29</v>
      </c>
      <c r="B24" s="35">
        <f aca="true" t="shared" si="2" ref="B24:I24">+B9/B23*100</f>
        <v>6.438032761484891</v>
      </c>
      <c r="C24" s="35">
        <f t="shared" si="2"/>
        <v>6.123489418280741</v>
      </c>
      <c r="D24" s="35">
        <f t="shared" si="2"/>
        <v>7.716514587488089</v>
      </c>
      <c r="E24" s="35">
        <f t="shared" si="2"/>
        <v>8.174144824522434</v>
      </c>
      <c r="F24" s="35">
        <f t="shared" si="2"/>
        <v>11.639954276819807</v>
      </c>
      <c r="G24" s="35">
        <f t="shared" si="2"/>
        <v>11.502093428047232</v>
      </c>
      <c r="H24" s="35">
        <f t="shared" si="2"/>
        <v>7.4553133152605255</v>
      </c>
      <c r="I24" s="35">
        <f t="shared" si="2"/>
        <v>6.569550188312119</v>
      </c>
    </row>
    <row r="25" spans="1:9" ht="9" customHeight="1">
      <c r="A25" s="15"/>
      <c r="B25" s="22"/>
      <c r="C25" s="22"/>
      <c r="D25" s="22"/>
      <c r="E25" s="22"/>
      <c r="F25" s="22"/>
      <c r="G25" s="22"/>
      <c r="H25" s="22"/>
      <c r="I25" s="22"/>
    </row>
    <row r="26" ht="13.5" customHeight="1">
      <c r="A26" s="3" t="s">
        <v>18</v>
      </c>
    </row>
    <row r="30" ht="26.25" customHeight="1"/>
    <row r="32" spans="2:9" ht="12.75">
      <c r="B32" s="36"/>
      <c r="C32" s="36"/>
      <c r="D32" s="36"/>
      <c r="E32" s="36"/>
      <c r="F32" s="36"/>
      <c r="G32" s="36"/>
      <c r="H32" s="36"/>
      <c r="I32" s="36"/>
    </row>
    <row r="36" ht="9" customHeight="1"/>
    <row r="40" ht="9" customHeight="1"/>
    <row r="44" ht="9" customHeight="1"/>
    <row r="48" ht="9" customHeight="1"/>
    <row r="52" ht="9" customHeight="1"/>
    <row r="56" ht="9" customHeight="1"/>
    <row r="60" ht="9" customHeight="1"/>
    <row r="64" ht="9" customHeight="1"/>
    <row r="68" ht="9" customHeight="1"/>
    <row r="72" ht="9" customHeight="1"/>
  </sheetData>
  <sheetProtection/>
  <mergeCells count="8">
    <mergeCell ref="H2:I2"/>
    <mergeCell ref="A4:I4"/>
    <mergeCell ref="A10:I10"/>
    <mergeCell ref="A20:I20"/>
    <mergeCell ref="A2:A3"/>
    <mergeCell ref="B2:C2"/>
    <mergeCell ref="D2:E2"/>
    <mergeCell ref="F2:G2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1" sqref="A11:G11"/>
    </sheetView>
  </sheetViews>
  <sheetFormatPr defaultColWidth="9.140625" defaultRowHeight="12.75"/>
  <cols>
    <col min="1" max="6" width="10.7109375" style="3" customWidth="1"/>
    <col min="7" max="16384" width="9.140625" style="3" customWidth="1"/>
  </cols>
  <sheetData>
    <row r="1" ht="21.75" customHeight="1">
      <c r="A1" s="39" t="s">
        <v>56</v>
      </c>
    </row>
    <row r="2" spans="1:7" ht="24.75" customHeight="1">
      <c r="A2" s="40"/>
      <c r="B2" s="9"/>
      <c r="C2" s="9"/>
      <c r="D2" s="9"/>
      <c r="E2" s="9"/>
      <c r="F2" s="9"/>
      <c r="G2" s="9"/>
    </row>
    <row r="3" spans="1:7" ht="18.75" customHeight="1">
      <c r="A3" s="57" t="s">
        <v>21</v>
      </c>
      <c r="B3" s="70" t="s">
        <v>52</v>
      </c>
      <c r="C3" s="70" t="s">
        <v>53</v>
      </c>
      <c r="D3" s="60" t="s">
        <v>54</v>
      </c>
      <c r="E3" s="60"/>
      <c r="F3" s="60"/>
      <c r="G3" s="60"/>
    </row>
    <row r="4" spans="1:7" ht="49.5" customHeight="1">
      <c r="A4" s="58"/>
      <c r="B4" s="62"/>
      <c r="C4" s="62"/>
      <c r="D4" s="16" t="s">
        <v>71</v>
      </c>
      <c r="E4" s="16" t="s">
        <v>72</v>
      </c>
      <c r="F4" s="16" t="s">
        <v>73</v>
      </c>
      <c r="G4" s="16" t="s">
        <v>3</v>
      </c>
    </row>
    <row r="5" spans="1:7" ht="21.75" customHeight="1">
      <c r="A5" s="56" t="s">
        <v>6</v>
      </c>
      <c r="B5" s="56"/>
      <c r="C5" s="56"/>
      <c r="D5" s="56"/>
      <c r="E5" s="56"/>
      <c r="F5" s="56"/>
      <c r="G5" s="56"/>
    </row>
    <row r="6" spans="1:7" ht="12.75" customHeight="1">
      <c r="A6" s="17">
        <v>2009</v>
      </c>
      <c r="B6" s="18">
        <v>1024</v>
      </c>
      <c r="C6" s="18">
        <v>30372</v>
      </c>
      <c r="D6" s="18">
        <v>3857</v>
      </c>
      <c r="E6" s="18">
        <v>9247</v>
      </c>
      <c r="F6" s="18">
        <v>7115</v>
      </c>
      <c r="G6" s="18">
        <f>D6+E6+F6</f>
        <v>20219</v>
      </c>
    </row>
    <row r="7" spans="1:7" ht="12.75" customHeight="1">
      <c r="A7" s="17">
        <v>2010</v>
      </c>
      <c r="B7" s="18">
        <v>914</v>
      </c>
      <c r="C7" s="18">
        <v>26150</v>
      </c>
      <c r="D7" s="18">
        <v>2529</v>
      </c>
      <c r="E7" s="18">
        <v>7607</v>
      </c>
      <c r="F7" s="18">
        <v>12601</v>
      </c>
      <c r="G7" s="18">
        <f>D7+E7+F7</f>
        <v>22737</v>
      </c>
    </row>
    <row r="8" spans="1:7" ht="12.75" customHeight="1">
      <c r="A8" s="17">
        <v>2011</v>
      </c>
      <c r="B8" s="18">
        <v>764</v>
      </c>
      <c r="C8" s="18">
        <v>20564</v>
      </c>
      <c r="D8" s="18">
        <v>2194</v>
      </c>
      <c r="E8" s="18">
        <v>6091</v>
      </c>
      <c r="F8" s="18">
        <v>10703</v>
      </c>
      <c r="G8" s="18">
        <f>D8+E8+F8</f>
        <v>18988</v>
      </c>
    </row>
    <row r="9" spans="1:7" ht="12.75" customHeight="1">
      <c r="A9" s="17">
        <v>2012</v>
      </c>
      <c r="B9" s="18">
        <v>691</v>
      </c>
      <c r="C9" s="18">
        <v>18036</v>
      </c>
      <c r="D9" s="18">
        <v>1668</v>
      </c>
      <c r="E9" s="18">
        <v>5639</v>
      </c>
      <c r="F9" s="18">
        <v>9367</v>
      </c>
      <c r="G9" s="18">
        <f>D9+E9+F9</f>
        <v>16674</v>
      </c>
    </row>
    <row r="10" spans="1:7" ht="12.75" customHeight="1">
      <c r="A10" s="17">
        <v>2013</v>
      </c>
      <c r="B10" s="18">
        <v>1005</v>
      </c>
      <c r="C10" s="18">
        <v>23962</v>
      </c>
      <c r="D10" s="18">
        <v>2744</v>
      </c>
      <c r="E10" s="18">
        <v>7283</v>
      </c>
      <c r="F10" s="18">
        <v>12704</v>
      </c>
      <c r="G10" s="18">
        <f>D10+E10+F10</f>
        <v>22731</v>
      </c>
    </row>
    <row r="11" spans="1:7" ht="21.75" customHeight="1">
      <c r="A11" s="56" t="s">
        <v>23</v>
      </c>
      <c r="B11" s="56"/>
      <c r="C11" s="56"/>
      <c r="D11" s="56"/>
      <c r="E11" s="56"/>
      <c r="F11" s="56"/>
      <c r="G11" s="56"/>
    </row>
    <row r="12" spans="1:7" ht="12.75" customHeight="1">
      <c r="A12" s="17">
        <v>2009</v>
      </c>
      <c r="B12" s="18">
        <v>3262</v>
      </c>
      <c r="C12" s="18">
        <v>81994</v>
      </c>
      <c r="D12" s="18">
        <v>9066</v>
      </c>
      <c r="E12" s="18">
        <v>21431</v>
      </c>
      <c r="F12" s="18">
        <v>21175</v>
      </c>
      <c r="G12" s="18">
        <f>D12+E12+F12</f>
        <v>51672</v>
      </c>
    </row>
    <row r="13" spans="1:7" ht="12.75" customHeight="1">
      <c r="A13" s="17">
        <v>2010</v>
      </c>
      <c r="B13" s="18">
        <v>3121</v>
      </c>
      <c r="C13" s="18">
        <v>82863.83935</v>
      </c>
      <c r="D13" s="18">
        <v>6502.49903</v>
      </c>
      <c r="E13" s="18">
        <v>21199.02551</v>
      </c>
      <c r="F13" s="18">
        <v>45343.00966999999</v>
      </c>
      <c r="G13" s="18">
        <f>D13+E13+F13</f>
        <v>73044.53420999998</v>
      </c>
    </row>
    <row r="14" spans="1:7" ht="12.75" customHeight="1">
      <c r="A14" s="17">
        <v>2011</v>
      </c>
      <c r="B14" s="18">
        <v>2663</v>
      </c>
      <c r="C14" s="18">
        <v>69713</v>
      </c>
      <c r="D14" s="18">
        <v>5382</v>
      </c>
      <c r="E14" s="18">
        <v>18720</v>
      </c>
      <c r="F14" s="18">
        <v>40527</v>
      </c>
      <c r="G14" s="18">
        <f>D14+E14+F14</f>
        <v>64629</v>
      </c>
    </row>
    <row r="15" spans="1:7" ht="12.75" customHeight="1">
      <c r="A15" s="17">
        <v>2012</v>
      </c>
      <c r="B15" s="18">
        <v>2452</v>
      </c>
      <c r="C15" s="18">
        <v>62786</v>
      </c>
      <c r="D15" s="18">
        <v>4435</v>
      </c>
      <c r="E15" s="18">
        <v>17016</v>
      </c>
      <c r="F15" s="18">
        <v>37308</v>
      </c>
      <c r="G15" s="18">
        <f>D15+E15+F15</f>
        <v>58759</v>
      </c>
    </row>
    <row r="16" spans="1:7" ht="12.75" customHeight="1">
      <c r="A16" s="17">
        <v>2013</v>
      </c>
      <c r="B16" s="18">
        <v>3031</v>
      </c>
      <c r="C16" s="18">
        <v>72424</v>
      </c>
      <c r="D16" s="18">
        <v>5759</v>
      </c>
      <c r="E16" s="18">
        <v>18942</v>
      </c>
      <c r="F16" s="18">
        <v>44346</v>
      </c>
      <c r="G16" s="18">
        <f>D16+E16+F16</f>
        <v>69047</v>
      </c>
    </row>
    <row r="17" spans="1:7" ht="21.75" customHeight="1">
      <c r="A17" s="56" t="s">
        <v>17</v>
      </c>
      <c r="B17" s="56"/>
      <c r="C17" s="56"/>
      <c r="D17" s="56"/>
      <c r="E17" s="56"/>
      <c r="F17" s="56"/>
      <c r="G17" s="56"/>
    </row>
    <row r="18" spans="1:7" ht="12.75" customHeight="1">
      <c r="A18" s="17">
        <v>2009</v>
      </c>
      <c r="B18" s="18">
        <f>B24-B12</f>
        <v>9945</v>
      </c>
      <c r="C18" s="18">
        <f>C24-C12</f>
        <v>347226</v>
      </c>
      <c r="D18" s="18">
        <f>D24-D12</f>
        <v>13518</v>
      </c>
      <c r="E18" s="18">
        <f>E24-E12</f>
        <v>59105</v>
      </c>
      <c r="F18" s="18">
        <f>F24-F12</f>
        <v>54693</v>
      </c>
      <c r="G18" s="18">
        <f>G24-G12</f>
        <v>127316</v>
      </c>
    </row>
    <row r="19" spans="1:7" ht="12.75" customHeight="1">
      <c r="A19" s="17">
        <v>2010</v>
      </c>
      <c r="B19" s="18">
        <f>B25-B13</f>
        <v>9687</v>
      </c>
      <c r="C19" s="18">
        <f>C25-C13</f>
        <v>341841.16065</v>
      </c>
      <c r="D19" s="18">
        <f>D25-D13</f>
        <v>12820.500970000001</v>
      </c>
      <c r="E19" s="18">
        <f>E25-E13</f>
        <v>58938.97449</v>
      </c>
      <c r="F19" s="18">
        <f>F25-F13</f>
        <v>249569.99033</v>
      </c>
      <c r="G19" s="18">
        <f>G25-G13</f>
        <v>321329.46579000005</v>
      </c>
    </row>
    <row r="20" spans="1:7" ht="12.75" customHeight="1">
      <c r="A20" s="17">
        <v>2011</v>
      </c>
      <c r="B20" s="18">
        <f>B26-B14</f>
        <v>9370</v>
      </c>
      <c r="C20" s="18">
        <f>C26-C14</f>
        <v>317090</v>
      </c>
      <c r="D20" s="18">
        <f>D26-D14</f>
        <v>12158</v>
      </c>
      <c r="E20" s="18">
        <f>E26-E14</f>
        <v>53920</v>
      </c>
      <c r="F20" s="18">
        <f>F26-F14</f>
        <v>238816</v>
      </c>
      <c r="G20" s="18">
        <f>G26-G14</f>
        <v>304894</v>
      </c>
    </row>
    <row r="21" spans="1:7" ht="12.75" customHeight="1">
      <c r="A21" s="17">
        <v>2012</v>
      </c>
      <c r="B21" s="18">
        <f>B27-B15</f>
        <v>9119</v>
      </c>
      <c r="C21" s="18">
        <f>C27-C15</f>
        <v>310176</v>
      </c>
      <c r="D21" s="18">
        <f>D27-D15</f>
        <v>11465</v>
      </c>
      <c r="E21" s="18">
        <f>E27-E15</f>
        <v>52478</v>
      </c>
      <c r="F21" s="18">
        <f>F27-F15</f>
        <v>232076</v>
      </c>
      <c r="G21" s="18">
        <f>G27-G15</f>
        <v>296019</v>
      </c>
    </row>
    <row r="22" spans="1:7" ht="12.75" customHeight="1">
      <c r="A22" s="17">
        <v>2013</v>
      </c>
      <c r="B22" s="18">
        <f>B28-B16</f>
        <v>9230</v>
      </c>
      <c r="C22" s="18">
        <f>C28-C16</f>
        <v>312026</v>
      </c>
      <c r="D22" s="18">
        <f>D28-D16</f>
        <v>11827</v>
      </c>
      <c r="E22" s="18">
        <f>E28-E16</f>
        <v>52305</v>
      </c>
      <c r="F22" s="18">
        <f>F28-F16</f>
        <v>234306</v>
      </c>
      <c r="G22" s="18">
        <f>G28-G16</f>
        <v>298438</v>
      </c>
    </row>
    <row r="23" spans="1:7" ht="21.75" customHeight="1">
      <c r="A23" s="56" t="s">
        <v>7</v>
      </c>
      <c r="B23" s="56"/>
      <c r="C23" s="56"/>
      <c r="D23" s="56"/>
      <c r="E23" s="56"/>
      <c r="F23" s="56"/>
      <c r="G23" s="56"/>
    </row>
    <row r="24" spans="1:7" ht="12.75" customHeight="1">
      <c r="A24" s="17">
        <v>2009</v>
      </c>
      <c r="B24" s="18">
        <v>13207</v>
      </c>
      <c r="C24" s="18">
        <v>429220</v>
      </c>
      <c r="D24" s="18">
        <v>22584</v>
      </c>
      <c r="E24" s="18">
        <v>80536</v>
      </c>
      <c r="F24" s="18">
        <v>75868</v>
      </c>
      <c r="G24" s="5">
        <f>D24+E24+F24</f>
        <v>178988</v>
      </c>
    </row>
    <row r="25" spans="1:7" s="4" customFormat="1" ht="12.75" customHeight="1">
      <c r="A25" s="17">
        <v>2010</v>
      </c>
      <c r="B25" s="5">
        <v>12808</v>
      </c>
      <c r="C25" s="5">
        <v>424705</v>
      </c>
      <c r="D25" s="5">
        <v>19323</v>
      </c>
      <c r="E25" s="5">
        <v>80138</v>
      </c>
      <c r="F25" s="5">
        <v>294913</v>
      </c>
      <c r="G25" s="5">
        <f>D25+E25+F25</f>
        <v>394374</v>
      </c>
    </row>
    <row r="26" spans="1:7" s="4" customFormat="1" ht="12.75" customHeight="1">
      <c r="A26" s="17">
        <v>2011</v>
      </c>
      <c r="B26" s="5">
        <v>12033</v>
      </c>
      <c r="C26" s="5">
        <v>386803</v>
      </c>
      <c r="D26" s="5">
        <v>17540</v>
      </c>
      <c r="E26" s="5">
        <v>72640</v>
      </c>
      <c r="F26" s="5">
        <v>279343</v>
      </c>
      <c r="G26" s="5">
        <f>D26+E26+F26</f>
        <v>369523</v>
      </c>
    </row>
    <row r="27" spans="1:7" s="4" customFormat="1" ht="12.75" customHeight="1">
      <c r="A27" s="17">
        <v>2012</v>
      </c>
      <c r="B27" s="5">
        <v>11571</v>
      </c>
      <c r="C27" s="5">
        <v>372962</v>
      </c>
      <c r="D27" s="5">
        <v>15900</v>
      </c>
      <c r="E27" s="5">
        <v>69494</v>
      </c>
      <c r="F27" s="5">
        <v>269384</v>
      </c>
      <c r="G27" s="5">
        <f>D27+E27+F27</f>
        <v>354778</v>
      </c>
    </row>
    <row r="28" spans="1:7" s="4" customFormat="1" ht="12.75" customHeight="1">
      <c r="A28" s="17">
        <v>2013</v>
      </c>
      <c r="B28" s="5">
        <v>12261</v>
      </c>
      <c r="C28" s="5">
        <v>384450</v>
      </c>
      <c r="D28" s="5">
        <v>17586</v>
      </c>
      <c r="E28" s="5">
        <v>71247</v>
      </c>
      <c r="F28" s="5">
        <v>278652</v>
      </c>
      <c r="G28" s="5">
        <f>D28+E28+F28</f>
        <v>367485</v>
      </c>
    </row>
    <row r="29" spans="1:7" s="4" customFormat="1" ht="27" customHeight="1">
      <c r="A29" s="11" t="s">
        <v>29</v>
      </c>
      <c r="B29" s="21">
        <f>B10/B28*100</f>
        <v>8.19672131147541</v>
      </c>
      <c r="C29" s="21">
        <f>C10/C28*100</f>
        <v>6.232800104044739</v>
      </c>
      <c r="D29" s="21">
        <f>D10/D28*100</f>
        <v>15.603320823382235</v>
      </c>
      <c r="E29" s="21">
        <f>E10/E28*100</f>
        <v>10.222184793745702</v>
      </c>
      <c r="F29" s="21">
        <f>F10/F28*100</f>
        <v>4.559091626832034</v>
      </c>
      <c r="G29" s="21">
        <f>G10/G28*100</f>
        <v>6.185558594228336</v>
      </c>
    </row>
    <row r="30" spans="1:7" s="4" customFormat="1" ht="12.75" customHeight="1">
      <c r="A30" s="53"/>
      <c r="B30" s="52"/>
      <c r="C30" s="52"/>
      <c r="D30" s="52"/>
      <c r="E30" s="52"/>
      <c r="F30" s="52"/>
      <c r="G30" s="52"/>
    </row>
    <row r="31" ht="12.75">
      <c r="A31" s="4" t="s">
        <v>18</v>
      </c>
    </row>
  </sheetData>
  <sheetProtection/>
  <mergeCells count="8">
    <mergeCell ref="A11:G11"/>
    <mergeCell ref="A17:G17"/>
    <mergeCell ref="A23:G23"/>
    <mergeCell ref="A3:A4"/>
    <mergeCell ref="B3:B4"/>
    <mergeCell ref="C3:C4"/>
    <mergeCell ref="D3:G3"/>
    <mergeCell ref="A5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9.140625" style="3" customWidth="1"/>
    <col min="2" max="5" width="10.7109375" style="3" customWidth="1"/>
    <col min="6" max="16384" width="9.140625" style="3" customWidth="1"/>
  </cols>
  <sheetData>
    <row r="1" ht="21.75" customHeight="1">
      <c r="A1" s="39" t="s">
        <v>57</v>
      </c>
    </row>
    <row r="2" spans="1:6" ht="24.75" customHeight="1">
      <c r="A2" s="40" t="s">
        <v>51</v>
      </c>
      <c r="B2" s="9"/>
      <c r="C2" s="9"/>
      <c r="D2" s="9"/>
      <c r="E2" s="9"/>
      <c r="F2" s="9"/>
    </row>
    <row r="3" spans="1:6" ht="18.75" customHeight="1">
      <c r="A3" s="57" t="s">
        <v>21</v>
      </c>
      <c r="B3" s="70" t="s">
        <v>0</v>
      </c>
      <c r="C3" s="60" t="s">
        <v>19</v>
      </c>
      <c r="D3" s="60"/>
      <c r="E3" s="60"/>
      <c r="F3" s="60"/>
    </row>
    <row r="4" spans="1:6" ht="37.5" customHeight="1">
      <c r="A4" s="58"/>
      <c r="B4" s="62"/>
      <c r="C4" s="16" t="s">
        <v>1</v>
      </c>
      <c r="D4" s="16" t="s">
        <v>2</v>
      </c>
      <c r="E4" s="16" t="s">
        <v>3</v>
      </c>
      <c r="F4" s="16" t="s">
        <v>22</v>
      </c>
    </row>
    <row r="5" spans="1:6" ht="21.75" customHeight="1">
      <c r="A5" s="56" t="s">
        <v>6</v>
      </c>
      <c r="B5" s="56"/>
      <c r="C5" s="56"/>
      <c r="D5" s="56"/>
      <c r="E5" s="56"/>
      <c r="F5" s="56"/>
    </row>
    <row r="6" spans="1:6" ht="12.75" customHeight="1">
      <c r="A6" s="17">
        <v>2009</v>
      </c>
      <c r="B6" s="18">
        <v>10985</v>
      </c>
      <c r="C6" s="18">
        <v>17136</v>
      </c>
      <c r="D6" s="18">
        <v>1346</v>
      </c>
      <c r="E6" s="18">
        <v>18459</v>
      </c>
      <c r="F6" s="36">
        <f>E6/E24*100</f>
        <v>6.473548545476862</v>
      </c>
    </row>
    <row r="7" spans="1:6" ht="12.75" customHeight="1">
      <c r="A7" s="17">
        <v>2010</v>
      </c>
      <c r="B7" s="18">
        <v>11215</v>
      </c>
      <c r="C7" s="18">
        <v>18113</v>
      </c>
      <c r="D7" s="18">
        <v>1421</v>
      </c>
      <c r="E7" s="18">
        <v>19552</v>
      </c>
      <c r="F7" s="36">
        <f>E7/E25*100</f>
        <v>6.673834758418241</v>
      </c>
    </row>
    <row r="8" spans="1:6" ht="12.75" customHeight="1">
      <c r="A8" s="17">
        <v>2011</v>
      </c>
      <c r="B8" s="18">
        <v>11347</v>
      </c>
      <c r="C8" s="18">
        <v>18237</v>
      </c>
      <c r="D8" s="18">
        <v>1393</v>
      </c>
      <c r="E8" s="18">
        <v>19643</v>
      </c>
      <c r="F8" s="36">
        <f>E8/E26*100</f>
        <v>6.5697629694539295</v>
      </c>
    </row>
    <row r="9" spans="1:6" ht="12.75" customHeight="1">
      <c r="A9" s="17">
        <v>2012</v>
      </c>
      <c r="B9" s="18">
        <v>10393</v>
      </c>
      <c r="C9" s="18" t="s">
        <v>64</v>
      </c>
      <c r="D9" s="18" t="s">
        <v>64</v>
      </c>
      <c r="E9" s="18">
        <v>19899</v>
      </c>
      <c r="F9" s="36">
        <f>E9/E27*100</f>
        <v>6.5113463457731395</v>
      </c>
    </row>
    <row r="10" spans="1:6" ht="12.75" customHeight="1">
      <c r="A10" s="17">
        <v>2013</v>
      </c>
      <c r="B10" s="18">
        <v>9951</v>
      </c>
      <c r="C10" s="18" t="s">
        <v>64</v>
      </c>
      <c r="D10" s="18" t="s">
        <v>64</v>
      </c>
      <c r="E10" s="18">
        <v>20775</v>
      </c>
      <c r="F10" s="36">
        <f>E10/E28*100</f>
        <v>6.622316009588412</v>
      </c>
    </row>
    <row r="11" spans="1:8" ht="21.75" customHeight="1">
      <c r="A11" s="56" t="s">
        <v>23</v>
      </c>
      <c r="B11" s="56"/>
      <c r="C11" s="56"/>
      <c r="D11" s="56"/>
      <c r="E11" s="56"/>
      <c r="F11" s="56"/>
      <c r="H11" s="50"/>
    </row>
    <row r="12" spans="1:6" ht="12.75" customHeight="1">
      <c r="A12" s="17">
        <v>2009</v>
      </c>
      <c r="B12" s="18">
        <v>48052</v>
      </c>
      <c r="C12" s="18">
        <v>74649</v>
      </c>
      <c r="D12" s="18">
        <v>5862</v>
      </c>
      <c r="E12" s="18">
        <v>80571</v>
      </c>
      <c r="F12" s="36">
        <f>E12/E24*100</f>
        <v>28.256150379631418</v>
      </c>
    </row>
    <row r="13" spans="1:6" ht="12.75" customHeight="1">
      <c r="A13" s="17">
        <v>2010</v>
      </c>
      <c r="B13" s="18">
        <v>48860</v>
      </c>
      <c r="C13" s="18">
        <v>78381</v>
      </c>
      <c r="D13" s="18">
        <v>6148</v>
      </c>
      <c r="E13" s="18">
        <v>84607</v>
      </c>
      <c r="F13" s="36">
        <f>E13/E25*100</f>
        <v>28.879558991688427</v>
      </c>
    </row>
    <row r="14" spans="1:6" ht="12.75" customHeight="1">
      <c r="A14" s="17">
        <v>2011</v>
      </c>
      <c r="B14" s="18">
        <v>49469</v>
      </c>
      <c r="C14" s="18">
        <v>79054</v>
      </c>
      <c r="D14" s="18">
        <v>6038</v>
      </c>
      <c r="E14" s="18">
        <v>85150</v>
      </c>
      <c r="F14" s="36">
        <f>E14/E26*100</f>
        <v>28.47911810054483</v>
      </c>
    </row>
    <row r="15" spans="1:6" ht="12.75" customHeight="1">
      <c r="A15" s="17">
        <v>2012</v>
      </c>
      <c r="B15" s="18">
        <v>45933</v>
      </c>
      <c r="C15" s="18" t="s">
        <v>64</v>
      </c>
      <c r="D15" s="18" t="s">
        <v>64</v>
      </c>
      <c r="E15" s="18">
        <v>86466</v>
      </c>
      <c r="F15" s="36">
        <f>E15/E27*100</f>
        <v>28.293385252204644</v>
      </c>
    </row>
    <row r="16" spans="1:6" ht="12.75" customHeight="1">
      <c r="A16" s="17">
        <v>2013</v>
      </c>
      <c r="B16" s="18">
        <v>44421</v>
      </c>
      <c r="C16" s="18" t="s">
        <v>64</v>
      </c>
      <c r="D16" s="18" t="s">
        <v>64</v>
      </c>
      <c r="E16" s="18">
        <v>89948</v>
      </c>
      <c r="F16" s="36">
        <f>E16/E28*100</f>
        <v>28.67215790278982</v>
      </c>
    </row>
    <row r="17" spans="1:6" ht="21.75" customHeight="1">
      <c r="A17" s="56" t="s">
        <v>17</v>
      </c>
      <c r="B17" s="56"/>
      <c r="C17" s="56"/>
      <c r="D17" s="56"/>
      <c r="E17" s="56"/>
      <c r="F17" s="56"/>
    </row>
    <row r="18" spans="1:11" ht="12.75" customHeight="1">
      <c r="A18" s="17">
        <v>2009</v>
      </c>
      <c r="B18" s="8">
        <f>125814+49109</f>
        <v>174923</v>
      </c>
      <c r="C18" s="18">
        <f>C24-C12</f>
        <v>189571</v>
      </c>
      <c r="D18" s="18">
        <f>D24-D12</f>
        <v>14887</v>
      </c>
      <c r="E18" s="8">
        <f>E24-E12</f>
        <v>204574</v>
      </c>
      <c r="F18" s="36">
        <f>E18/E24*100</f>
        <v>71.74384962036858</v>
      </c>
      <c r="H18" s="8"/>
      <c r="I18" s="8"/>
      <c r="J18" s="8"/>
      <c r="K18" s="8"/>
    </row>
    <row r="19" spans="1:11" ht="12.75" customHeight="1">
      <c r="A19" s="17">
        <v>2010</v>
      </c>
      <c r="B19" s="8">
        <f>125814+49109</f>
        <v>174923</v>
      </c>
      <c r="C19" s="18">
        <f>C25-C13</f>
        <v>193062</v>
      </c>
      <c r="D19" s="18">
        <f>D25-D13</f>
        <v>15142</v>
      </c>
      <c r="E19" s="8">
        <f>125814+49109</f>
        <v>174923</v>
      </c>
      <c r="F19" s="36">
        <f>E19/E25*100</f>
        <v>59.707814926697736</v>
      </c>
      <c r="H19" s="8"/>
      <c r="I19" s="8"/>
      <c r="J19" s="8"/>
      <c r="K19" s="8"/>
    </row>
    <row r="20" spans="1:11" ht="12.75" customHeight="1">
      <c r="A20" s="17">
        <v>2011</v>
      </c>
      <c r="B20" s="8">
        <f>125814+49109</f>
        <v>174923</v>
      </c>
      <c r="C20" s="18">
        <f>C26-C14</f>
        <v>198531</v>
      </c>
      <c r="D20" s="18">
        <f>D26-D14</f>
        <v>15164</v>
      </c>
      <c r="E20" s="8">
        <f>125814+49109</f>
        <v>174923</v>
      </c>
      <c r="F20" s="36">
        <f>E20/E26*100</f>
        <v>58.504436588392295</v>
      </c>
      <c r="H20" s="8"/>
      <c r="I20" s="8"/>
      <c r="J20" s="8"/>
      <c r="K20" s="8"/>
    </row>
    <row r="21" spans="1:11" ht="12.75" customHeight="1">
      <c r="A21" s="17">
        <v>2012</v>
      </c>
      <c r="B21" s="8">
        <f>B27-B15</f>
        <v>180530</v>
      </c>
      <c r="C21" s="18" t="s">
        <v>64</v>
      </c>
      <c r="D21" s="18" t="s">
        <v>64</v>
      </c>
      <c r="E21" s="8">
        <f>E27-E15</f>
        <v>219139</v>
      </c>
      <c r="F21" s="36">
        <f>E21/E27*100</f>
        <v>71.70661474779536</v>
      </c>
      <c r="H21" s="8"/>
      <c r="I21" s="8"/>
      <c r="J21" s="8"/>
      <c r="K21" s="8"/>
    </row>
    <row r="22" spans="1:11" ht="12.75" customHeight="1">
      <c r="A22" s="17">
        <v>2013</v>
      </c>
      <c r="B22" s="8">
        <f>B28-B16</f>
        <v>183721</v>
      </c>
      <c r="C22" s="18" t="s">
        <v>64</v>
      </c>
      <c r="D22" s="18" t="s">
        <v>64</v>
      </c>
      <c r="E22" s="8">
        <f>E28-E16</f>
        <v>223764</v>
      </c>
      <c r="F22" s="36">
        <f>E22/E28*100</f>
        <v>71.32784209721018</v>
      </c>
      <c r="H22" s="8"/>
      <c r="I22" s="8"/>
      <c r="J22" s="8"/>
      <c r="K22" s="8"/>
    </row>
    <row r="23" spans="1:6" ht="21.75" customHeight="1">
      <c r="A23" s="56" t="s">
        <v>7</v>
      </c>
      <c r="B23" s="56"/>
      <c r="C23" s="56"/>
      <c r="D23" s="56"/>
      <c r="E23" s="56"/>
      <c r="F23" s="56"/>
    </row>
    <row r="24" spans="1:6" ht="12.75" customHeight="1">
      <c r="A24" s="17">
        <v>2009</v>
      </c>
      <c r="B24" s="18">
        <v>222975</v>
      </c>
      <c r="C24" s="18">
        <v>264220</v>
      </c>
      <c r="D24" s="18">
        <v>20749</v>
      </c>
      <c r="E24" s="18">
        <v>285145</v>
      </c>
      <c r="F24" s="36">
        <v>100</v>
      </c>
    </row>
    <row r="25" spans="1:6" ht="12.75" customHeight="1">
      <c r="A25" s="17">
        <v>2010</v>
      </c>
      <c r="B25" s="18">
        <v>225528</v>
      </c>
      <c r="C25" s="18">
        <v>271443</v>
      </c>
      <c r="D25" s="18">
        <v>21290</v>
      </c>
      <c r="E25" s="18">
        <v>292965</v>
      </c>
      <c r="F25" s="36">
        <v>100</v>
      </c>
    </row>
    <row r="26" spans="1:6" ht="12.75" customHeight="1">
      <c r="A26" s="17">
        <v>2011</v>
      </c>
      <c r="B26" s="18">
        <v>229002</v>
      </c>
      <c r="C26" s="18">
        <v>277585</v>
      </c>
      <c r="D26" s="18">
        <v>21202</v>
      </c>
      <c r="E26" s="18">
        <v>298991</v>
      </c>
      <c r="F26" s="36">
        <v>100</v>
      </c>
    </row>
    <row r="27" spans="1:6" ht="12.75" customHeight="1">
      <c r="A27" s="17">
        <v>2012</v>
      </c>
      <c r="B27" s="18">
        <v>226463</v>
      </c>
      <c r="C27" s="18" t="s">
        <v>64</v>
      </c>
      <c r="D27" s="18" t="s">
        <v>64</v>
      </c>
      <c r="E27" s="18">
        <v>305605</v>
      </c>
      <c r="F27" s="36">
        <v>100</v>
      </c>
    </row>
    <row r="28" spans="1:6" ht="12.75" customHeight="1">
      <c r="A28" s="17">
        <v>2013</v>
      </c>
      <c r="B28" s="18">
        <v>228142</v>
      </c>
      <c r="C28" s="18" t="s">
        <v>64</v>
      </c>
      <c r="D28" s="18" t="s">
        <v>64</v>
      </c>
      <c r="E28" s="18">
        <v>313712</v>
      </c>
      <c r="F28" s="36">
        <v>100</v>
      </c>
    </row>
    <row r="29" spans="1:6" ht="9" customHeight="1">
      <c r="A29" s="15"/>
      <c r="B29" s="15"/>
      <c r="C29" s="15"/>
      <c r="D29" s="15"/>
      <c r="E29" s="15"/>
      <c r="F29" s="15"/>
    </row>
    <row r="30" ht="13.5" customHeight="1">
      <c r="A30" s="4" t="s">
        <v>18</v>
      </c>
    </row>
  </sheetData>
  <sheetProtection/>
  <mergeCells count="7">
    <mergeCell ref="A11:F11"/>
    <mergeCell ref="A17:F17"/>
    <mergeCell ref="A23:F23"/>
    <mergeCell ref="A3:A4"/>
    <mergeCell ref="B3:B4"/>
    <mergeCell ref="C3:F3"/>
    <mergeCell ref="A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Rosalia Giambrone</cp:lastModifiedBy>
  <cp:lastPrinted>2015-12-17T07:36:55Z</cp:lastPrinted>
  <dcterms:created xsi:type="dcterms:W3CDTF">2002-03-20T09:40:29Z</dcterms:created>
  <dcterms:modified xsi:type="dcterms:W3CDTF">2015-12-17T08:16:15Z</dcterms:modified>
  <cp:category/>
  <cp:version/>
  <cp:contentType/>
  <cp:contentStatus/>
</cp:coreProperties>
</file>