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3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<sst xmlns="http://schemas.openxmlformats.org/spreadsheetml/2006/main" count="221" uniqueCount="102">
  <si>
    <t>Italiani</t>
  </si>
  <si>
    <t>Stranieri</t>
  </si>
  <si>
    <t>Arrivi</t>
  </si>
  <si>
    <t>Presenze</t>
  </si>
  <si>
    <t>Caltanissetta</t>
  </si>
  <si>
    <t>Catania</t>
  </si>
  <si>
    <t>Enna</t>
  </si>
  <si>
    <t>Messina</t>
  </si>
  <si>
    <t>Palermo</t>
  </si>
  <si>
    <t>Siracusa</t>
  </si>
  <si>
    <t>Trapani</t>
  </si>
  <si>
    <t xml:space="preserve">Numero </t>
  </si>
  <si>
    <t>Letti</t>
  </si>
  <si>
    <t>Camere</t>
  </si>
  <si>
    <t>Bagni</t>
  </si>
  <si>
    <t>Esercizi alberghieri</t>
  </si>
  <si>
    <t>Esercizi complementari</t>
  </si>
  <si>
    <t>Numero</t>
  </si>
  <si>
    <t>Altri*</t>
  </si>
  <si>
    <t>Agrigento</t>
  </si>
  <si>
    <t>Sicilia</t>
  </si>
  <si>
    <t>Italia</t>
  </si>
  <si>
    <t>Ragusa</t>
  </si>
  <si>
    <t>Sud-Isole</t>
  </si>
  <si>
    <t>Nord-Centro</t>
  </si>
  <si>
    <t>Fonte: Elaborazione su dati ISTAT</t>
  </si>
  <si>
    <t>Campeggi e villaggi turistici</t>
  </si>
  <si>
    <t>Italia = 100</t>
  </si>
  <si>
    <t>Totale</t>
  </si>
  <si>
    <t>Tavola 9.4 Consistenza degli esercizi ricettivi</t>
  </si>
  <si>
    <t>Permanen-za media (gg)</t>
  </si>
  <si>
    <t xml:space="preserve">Presenze </t>
  </si>
  <si>
    <t>Norvegia</t>
  </si>
  <si>
    <t>Svezia</t>
  </si>
  <si>
    <t>Finlandia</t>
  </si>
  <si>
    <t>Danimarca</t>
  </si>
  <si>
    <t>Irlanda</t>
  </si>
  <si>
    <t>Regno Unito</t>
  </si>
  <si>
    <t>Paesi Bassi</t>
  </si>
  <si>
    <t>Francia</t>
  </si>
  <si>
    <t>Belgio</t>
  </si>
  <si>
    <t>Lussemburgo</t>
  </si>
  <si>
    <t>Germania</t>
  </si>
  <si>
    <t>Svizzera e Liechtenstein</t>
  </si>
  <si>
    <t>Austria</t>
  </si>
  <si>
    <t>Portogallo</t>
  </si>
  <si>
    <t>Spagna</t>
  </si>
  <si>
    <t>Grecia</t>
  </si>
  <si>
    <t>Turchia</t>
  </si>
  <si>
    <t>Canada</t>
  </si>
  <si>
    <t xml:space="preserve">USA </t>
  </si>
  <si>
    <t>Messico</t>
  </si>
  <si>
    <t>Venezuela</t>
  </si>
  <si>
    <t>Brasile</t>
  </si>
  <si>
    <t>Argentina</t>
  </si>
  <si>
    <t>Altri Paesi Am. Latina</t>
  </si>
  <si>
    <t>Giappone</t>
  </si>
  <si>
    <t>Australia</t>
  </si>
  <si>
    <t>Israele</t>
  </si>
  <si>
    <t>Egitto</t>
  </si>
  <si>
    <t>Altri Paesi M. Oriente</t>
  </si>
  <si>
    <t>Rep. Sud Africa</t>
  </si>
  <si>
    <t>Paesi</t>
  </si>
  <si>
    <t>Principali paesi extraeuropei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</si>
  <si>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</si>
  <si>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</si>
  <si>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</si>
  <si>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</si>
  <si>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</si>
  <si>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</si>
  <si>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</si>
  <si>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</si>
  <si>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</si>
  <si>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</si>
  <si>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</si>
  <si>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</si>
  <si>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</si>
  <si>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Permanen-za media</t>
  </si>
  <si>
    <t>Fonte: Elaborazione su dati ISTAT e  Assessorato Regionale al Turismo</t>
  </si>
  <si>
    <t>Fonte: Elaborazione su dati dell'Assessorato Turismo, Comunicazione e Trasporti</t>
  </si>
  <si>
    <t>Altri paesi UE</t>
  </si>
  <si>
    <t>Principali paesi europei</t>
  </si>
  <si>
    <t>Tavola 9.1  Movimento negli esercizi ricettivi in totale per nazionalità (in migliaia)</t>
  </si>
  <si>
    <t>Tavola 9.2  Movimento negli esercizi alberghieri per nazionalità (in migliaia)</t>
  </si>
  <si>
    <t>Tavola 9.3  Movimento negli esercizi complementari per nazionalità (in migliaia)</t>
  </si>
  <si>
    <t>Tavola 9.6  Arrivi e presenze per mese negli esercizi ricettivi in complesso</t>
  </si>
  <si>
    <t>Tavola 9.5  Arrivi, presenze e permanenza media  negli esercizi ricettivi</t>
  </si>
  <si>
    <t>2006</t>
  </si>
  <si>
    <t>2007</t>
  </si>
  <si>
    <t>-</t>
  </si>
  <si>
    <t>2008</t>
  </si>
  <si>
    <t>*comprende: Alloggi agrituristici, ostelli, case per ferie, rifugi alpini, case ed appartamenti dati in affitto da privati o enti  iscritti al R.E.C.</t>
  </si>
  <si>
    <t>2009</t>
  </si>
  <si>
    <t>2010</t>
  </si>
  <si>
    <t>Province - 2010</t>
  </si>
  <si>
    <t>Ripartizioni - 2010</t>
  </si>
  <si>
    <t>2011</t>
  </si>
  <si>
    <t>Province - 2011</t>
  </si>
  <si>
    <t>per provenienza dei clienti stranieri  - Sicilia - Anno 2011</t>
  </si>
  <si>
    <t>Variazioni % sul 2010</t>
  </si>
  <si>
    <t>Distribuzione % nel 2011</t>
  </si>
  <si>
    <t>Ripartizioni - 2011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</si>
</sst>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1" fillId="0" borderId="0" xfId="44" applyFont="1" applyFill="1" applyAlignment="1" quotePrefix="1">
      <alignment/>
    </xf>
    <xf numFmtId="49" fontId="12" fillId="0" borderId="0" xfId="0" applyNumberFormat="1" applyFont="1" applyFill="1" applyAlignment="1">
      <alignment/>
    </xf>
    <xf numFmtId="41" fontId="13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2" fillId="0" borderId="0" xfId="46" applyNumberFormat="1" applyFont="1" applyAlignment="1">
      <alignment vertical="center"/>
      <protection/>
    </xf>
    <xf numFmtId="41" fontId="12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2" fillId="0" borderId="0" xfId="46" applyNumberFormat="1" applyFont="1" applyAlignment="1">
      <alignment vertical="center" wrapText="1"/>
      <protection/>
    </xf>
    <xf numFmtId="41" fontId="12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1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6289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6289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3815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82</v>
      </c>
      <c r="B1" s="4"/>
      <c r="C1" s="4"/>
      <c r="D1" s="4"/>
      <c r="E1" s="4"/>
      <c r="F1" s="4"/>
      <c r="G1" s="4"/>
      <c r="H1" s="4"/>
    </row>
    <row r="2" spans="1:12" ht="19.5" customHeight="1">
      <c r="A2" s="84"/>
      <c r="B2" s="86" t="s">
        <v>0</v>
      </c>
      <c r="C2" s="86"/>
      <c r="D2" s="86"/>
      <c r="E2" s="10"/>
      <c r="F2" s="86" t="s">
        <v>1</v>
      </c>
      <c r="G2" s="86"/>
      <c r="H2" s="86"/>
      <c r="I2" s="10"/>
      <c r="J2" s="86" t="s">
        <v>28</v>
      </c>
      <c r="K2" s="86"/>
      <c r="L2" s="86"/>
    </row>
    <row r="3" spans="1:12" ht="41.25" customHeight="1">
      <c r="A3" s="85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6" ht="12.75" customHeight="1">
      <c r="A5" s="6" t="s">
        <v>87</v>
      </c>
      <c r="B5" s="19">
        <v>2840.2250000000004</v>
      </c>
      <c r="C5" s="19">
        <v>8869.035</v>
      </c>
      <c r="D5" s="18">
        <f>+C5/B5</f>
        <v>3.1226522546629223</v>
      </c>
      <c r="E5" s="19">
        <f>SUM(E11:E19)</f>
        <v>0</v>
      </c>
      <c r="F5" s="19">
        <v>1716.609</v>
      </c>
      <c r="G5" s="19">
        <v>5705.489</v>
      </c>
      <c r="H5" s="18">
        <v>3.3</v>
      </c>
      <c r="I5" s="19">
        <f>SUM(I11:I19)</f>
        <v>0</v>
      </c>
      <c r="J5" s="19">
        <f>+B5+F5</f>
        <v>4556.834000000001</v>
      </c>
      <c r="K5" s="19">
        <f>+C5+G5</f>
        <v>14574.524</v>
      </c>
      <c r="L5" s="18">
        <f>+K5/J5</f>
        <v>3.198388179161233</v>
      </c>
      <c r="M5" s="76"/>
      <c r="N5" s="76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1" ht="12.75" customHeight="1">
      <c r="A6" s="6" t="s">
        <v>88</v>
      </c>
      <c r="B6" s="19">
        <v>2847</v>
      </c>
      <c r="C6" s="19">
        <v>8677</v>
      </c>
      <c r="D6" s="18">
        <f>+C6/B6</f>
        <v>3.047769582016157</v>
      </c>
      <c r="F6" s="19">
        <v>1767</v>
      </c>
      <c r="G6" s="19">
        <v>5925</v>
      </c>
      <c r="H6" s="18">
        <v>3.353140916808149</v>
      </c>
      <c r="J6" s="68">
        <f>+B6+F6</f>
        <v>4614</v>
      </c>
      <c r="K6" s="68">
        <f>+C6+G6</f>
        <v>14602</v>
      </c>
      <c r="L6" s="18">
        <f>+K6/J6</f>
        <v>3.164716081491114</v>
      </c>
      <c r="M6" s="76"/>
      <c r="N6" s="76"/>
      <c r="O6" s="76"/>
      <c r="P6" s="24"/>
      <c r="Q6" s="24"/>
      <c r="R6" s="24"/>
      <c r="S6" s="24"/>
      <c r="T6" s="24"/>
      <c r="U6" s="24"/>
    </row>
    <row r="7" spans="1:21" ht="12.75" customHeight="1">
      <c r="A7" s="6" t="s">
        <v>90</v>
      </c>
      <c r="B7" s="19">
        <v>2593</v>
      </c>
      <c r="C7" s="19">
        <v>8381</v>
      </c>
      <c r="D7" s="18">
        <f>+C7/B7</f>
        <v>3.232163517161589</v>
      </c>
      <c r="F7" s="19">
        <v>1612</v>
      </c>
      <c r="G7" s="19">
        <v>5557</v>
      </c>
      <c r="H7" s="18">
        <v>3.353140916808149</v>
      </c>
      <c r="J7" s="68">
        <v>4205</v>
      </c>
      <c r="K7" s="68">
        <v>13938</v>
      </c>
      <c r="L7" s="18">
        <f>+K7/J7</f>
        <v>3.314625445897741</v>
      </c>
      <c r="M7" s="76"/>
      <c r="N7" s="76"/>
      <c r="O7" s="76"/>
      <c r="P7" s="24"/>
      <c r="Q7" s="24"/>
      <c r="R7" s="24"/>
      <c r="S7" s="24"/>
      <c r="T7" s="24"/>
      <c r="U7" s="24"/>
    </row>
    <row r="8" spans="1:21" ht="12.75" customHeight="1">
      <c r="A8" s="6" t="s">
        <v>92</v>
      </c>
      <c r="B8" s="19">
        <v>2573</v>
      </c>
      <c r="C8" s="19">
        <v>8387</v>
      </c>
      <c r="D8" s="18">
        <f>+C8/B8</f>
        <v>3.259619121647882</v>
      </c>
      <c r="F8" s="19">
        <v>1529</v>
      </c>
      <c r="G8" s="19">
        <v>5378</v>
      </c>
      <c r="H8" s="18">
        <f>F8/G8</f>
        <v>0.28430643361844554</v>
      </c>
      <c r="J8" s="68">
        <v>4102</v>
      </c>
      <c r="K8" s="68">
        <v>13765</v>
      </c>
      <c r="L8" s="18">
        <f>+K8/J8</f>
        <v>3.355680156021453</v>
      </c>
      <c r="M8" s="76"/>
      <c r="N8" s="76"/>
      <c r="O8" s="76"/>
      <c r="P8" s="24"/>
      <c r="Q8" s="24"/>
      <c r="R8" s="24"/>
      <c r="S8" s="24"/>
      <c r="T8" s="24"/>
      <c r="U8" s="24"/>
    </row>
    <row r="9" spans="1:21" ht="12.75" customHeight="1">
      <c r="A9" s="6" t="s">
        <v>93</v>
      </c>
      <c r="B9" s="19">
        <v>2481</v>
      </c>
      <c r="C9" s="19">
        <v>8206</v>
      </c>
      <c r="D9" s="18">
        <f>+C9/B9</f>
        <v>3.3075372833534864</v>
      </c>
      <c r="F9" s="19">
        <v>1544</v>
      </c>
      <c r="G9" s="19">
        <v>5298</v>
      </c>
      <c r="H9" s="18">
        <f>F9/G9</f>
        <v>0.29143072857682145</v>
      </c>
      <c r="J9" s="68">
        <f>B9+F9</f>
        <v>4025</v>
      </c>
      <c r="K9" s="68">
        <f>C9+G9</f>
        <v>13504</v>
      </c>
      <c r="L9" s="18">
        <f>+K9/J9</f>
        <v>3.3550310559006213</v>
      </c>
      <c r="M9" s="76"/>
      <c r="N9" s="76"/>
      <c r="O9" s="76"/>
      <c r="P9" s="24"/>
      <c r="Q9" s="24"/>
      <c r="R9" s="24"/>
      <c r="S9" s="24"/>
      <c r="T9" s="24"/>
      <c r="U9" s="24"/>
    </row>
    <row r="10" spans="1:12" ht="21.75" customHeight="1">
      <c r="A10" s="83" t="s">
        <v>94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4" ht="12.75" customHeight="1">
      <c r="A11" s="2" t="s">
        <v>19</v>
      </c>
      <c r="B11" s="19">
        <v>245</v>
      </c>
      <c r="C11" s="19">
        <v>934</v>
      </c>
      <c r="D11" s="18">
        <f>C11/B11</f>
        <v>3.8122448979591836</v>
      </c>
      <c r="E11" s="19"/>
      <c r="F11" s="19">
        <v>160</v>
      </c>
      <c r="G11" s="19">
        <v>413</v>
      </c>
      <c r="H11" s="18">
        <f>G11/F11</f>
        <v>2.58125</v>
      </c>
      <c r="I11" s="19"/>
      <c r="J11" s="19">
        <f>+B11+F11</f>
        <v>405</v>
      </c>
      <c r="K11" s="19">
        <f>+C11+G11</f>
        <v>1347</v>
      </c>
      <c r="L11" s="18">
        <f>K11/J11</f>
        <v>3.325925925925926</v>
      </c>
      <c r="N11" s="70"/>
    </row>
    <row r="12" spans="1:14" ht="12.75" customHeight="1">
      <c r="A12" s="2" t="s">
        <v>4</v>
      </c>
      <c r="B12" s="19">
        <v>56</v>
      </c>
      <c r="C12" s="19">
        <v>217</v>
      </c>
      <c r="D12" s="18">
        <f aca="true" t="shared" si="0" ref="D12:D19">C12/B12</f>
        <v>3.875</v>
      </c>
      <c r="E12" s="19"/>
      <c r="F12" s="19">
        <v>6</v>
      </c>
      <c r="G12" s="19">
        <v>23</v>
      </c>
      <c r="H12" s="18">
        <f aca="true" t="shared" si="1" ref="H12:H19">G12/F12</f>
        <v>3.8333333333333335</v>
      </c>
      <c r="I12" s="19"/>
      <c r="J12" s="19">
        <v>52</v>
      </c>
      <c r="K12" s="19">
        <f aca="true" t="shared" si="2" ref="K12:K19">+C12+G12</f>
        <v>240</v>
      </c>
      <c r="L12" s="18">
        <f aca="true" t="shared" si="3" ref="L12:L19">K12/J12</f>
        <v>4.615384615384615</v>
      </c>
      <c r="N12" s="70"/>
    </row>
    <row r="13" spans="1:14" ht="12.75" customHeight="1">
      <c r="A13" s="2" t="s">
        <v>5</v>
      </c>
      <c r="B13" s="19">
        <v>465</v>
      </c>
      <c r="C13" s="19">
        <v>1157</v>
      </c>
      <c r="D13" s="18">
        <f t="shared" si="0"/>
        <v>2.488172043010753</v>
      </c>
      <c r="E13" s="19"/>
      <c r="F13" s="19">
        <v>206</v>
      </c>
      <c r="G13" s="19">
        <v>584</v>
      </c>
      <c r="H13" s="18">
        <f t="shared" si="1"/>
        <v>2.8349514563106797</v>
      </c>
      <c r="I13" s="19"/>
      <c r="J13" s="19">
        <f aca="true" t="shared" si="4" ref="J13:J19">+B13+F13</f>
        <v>671</v>
      </c>
      <c r="K13" s="19">
        <f t="shared" si="2"/>
        <v>1741</v>
      </c>
      <c r="L13" s="18">
        <f t="shared" si="3"/>
        <v>2.5946348733233977</v>
      </c>
      <c r="N13" s="70"/>
    </row>
    <row r="14" spans="1:14" ht="12.75" customHeight="1">
      <c r="A14" s="2" t="s">
        <v>6</v>
      </c>
      <c r="B14" s="19">
        <v>38</v>
      </c>
      <c r="C14" s="19">
        <v>96</v>
      </c>
      <c r="D14" s="18">
        <f t="shared" si="0"/>
        <v>2.526315789473684</v>
      </c>
      <c r="E14" s="19"/>
      <c r="F14" s="19">
        <v>18</v>
      </c>
      <c r="G14" s="19">
        <v>36</v>
      </c>
      <c r="H14" s="18">
        <v>36</v>
      </c>
      <c r="I14" s="19"/>
      <c r="J14" s="19">
        <f t="shared" si="4"/>
        <v>56</v>
      </c>
      <c r="K14" s="19">
        <f t="shared" si="2"/>
        <v>132</v>
      </c>
      <c r="L14" s="18">
        <f t="shared" si="3"/>
        <v>2.357142857142857</v>
      </c>
      <c r="N14" s="70"/>
    </row>
    <row r="15" spans="1:14" ht="12.75" customHeight="1">
      <c r="A15" s="2" t="s">
        <v>7</v>
      </c>
      <c r="B15" s="19">
        <v>458</v>
      </c>
      <c r="C15" s="19">
        <v>1730</v>
      </c>
      <c r="D15" s="18">
        <f t="shared" si="0"/>
        <v>3.777292576419214</v>
      </c>
      <c r="E15" s="19"/>
      <c r="F15" s="19">
        <v>393</v>
      </c>
      <c r="G15" s="19">
        <v>1712</v>
      </c>
      <c r="H15" s="18">
        <f t="shared" si="1"/>
        <v>4.356234096692112</v>
      </c>
      <c r="I15" s="19"/>
      <c r="J15" s="19">
        <f t="shared" si="4"/>
        <v>851</v>
      </c>
      <c r="K15" s="19">
        <f t="shared" si="2"/>
        <v>3442</v>
      </c>
      <c r="L15" s="18">
        <f t="shared" si="3"/>
        <v>4.044653349001175</v>
      </c>
      <c r="N15" s="70"/>
    </row>
    <row r="16" spans="1:14" ht="12.75" customHeight="1">
      <c r="A16" s="2" t="s">
        <v>8</v>
      </c>
      <c r="B16" s="19">
        <v>482</v>
      </c>
      <c r="C16" s="19">
        <v>1433</v>
      </c>
      <c r="D16" s="18">
        <f t="shared" si="0"/>
        <v>2.9730290456431536</v>
      </c>
      <c r="E16" s="19"/>
      <c r="F16" s="19">
        <v>418</v>
      </c>
      <c r="G16" s="19">
        <v>1314</v>
      </c>
      <c r="H16" s="18">
        <f t="shared" si="1"/>
        <v>3.1435406698564594</v>
      </c>
      <c r="I16" s="19"/>
      <c r="J16" s="19">
        <f t="shared" si="4"/>
        <v>900</v>
      </c>
      <c r="K16" s="19">
        <f t="shared" si="2"/>
        <v>2747</v>
      </c>
      <c r="L16" s="18">
        <f t="shared" si="3"/>
        <v>3.0522222222222224</v>
      </c>
      <c r="N16" s="70"/>
    </row>
    <row r="17" spans="1:14" ht="12.75" customHeight="1">
      <c r="A17" s="2" t="s">
        <v>22</v>
      </c>
      <c r="B17" s="19">
        <v>138</v>
      </c>
      <c r="C17" s="19">
        <v>474</v>
      </c>
      <c r="D17" s="18">
        <f t="shared" si="0"/>
        <v>3.4347826086956523</v>
      </c>
      <c r="E17" s="19"/>
      <c r="F17" s="19">
        <v>53</v>
      </c>
      <c r="G17" s="19">
        <v>258</v>
      </c>
      <c r="H17" s="18">
        <f t="shared" si="1"/>
        <v>4.867924528301887</v>
      </c>
      <c r="I17" s="19"/>
      <c r="J17" s="19">
        <f t="shared" si="4"/>
        <v>191</v>
      </c>
      <c r="K17" s="19">
        <f t="shared" si="2"/>
        <v>732</v>
      </c>
      <c r="L17" s="18">
        <f t="shared" si="3"/>
        <v>3.832460732984293</v>
      </c>
      <c r="N17" s="70"/>
    </row>
    <row r="18" spans="1:17" ht="12.75" customHeight="1">
      <c r="A18" s="2" t="s">
        <v>9</v>
      </c>
      <c r="B18" s="19">
        <v>211</v>
      </c>
      <c r="C18" s="19">
        <v>769</v>
      </c>
      <c r="D18" s="18">
        <f t="shared" si="0"/>
        <v>3.6445497630331753</v>
      </c>
      <c r="E18" s="19"/>
      <c r="F18" s="19">
        <v>106</v>
      </c>
      <c r="G18" s="19">
        <v>396</v>
      </c>
      <c r="H18" s="18">
        <f t="shared" si="1"/>
        <v>3.7358490566037736</v>
      </c>
      <c r="I18" s="19"/>
      <c r="J18" s="19">
        <f t="shared" si="4"/>
        <v>317</v>
      </c>
      <c r="K18" s="19">
        <f t="shared" si="2"/>
        <v>1165</v>
      </c>
      <c r="L18" s="18">
        <f t="shared" si="3"/>
        <v>3.675078864353312</v>
      </c>
      <c r="M18" s="69"/>
      <c r="N18" s="70"/>
      <c r="O18" s="69"/>
      <c r="P18" s="69"/>
      <c r="Q18" s="69"/>
    </row>
    <row r="19" spans="1:17" ht="12.75" customHeight="1">
      <c r="A19" s="2" t="s">
        <v>10</v>
      </c>
      <c r="B19" s="19">
        <v>388</v>
      </c>
      <c r="C19" s="19">
        <v>1397</v>
      </c>
      <c r="D19" s="18">
        <f t="shared" si="0"/>
        <v>3.600515463917526</v>
      </c>
      <c r="E19" s="19"/>
      <c r="F19" s="19">
        <v>183</v>
      </c>
      <c r="G19" s="19">
        <v>563</v>
      </c>
      <c r="H19" s="18">
        <f t="shared" si="1"/>
        <v>3.0765027322404372</v>
      </c>
      <c r="I19" s="19"/>
      <c r="J19" s="19">
        <f t="shared" si="4"/>
        <v>571</v>
      </c>
      <c r="K19" s="19">
        <f t="shared" si="2"/>
        <v>1960</v>
      </c>
      <c r="L19" s="18">
        <f t="shared" si="3"/>
        <v>3.4325744308231174</v>
      </c>
      <c r="M19" s="69"/>
      <c r="N19" s="70"/>
      <c r="O19" s="70"/>
      <c r="P19" s="69"/>
      <c r="Q19" s="69"/>
    </row>
    <row r="20" spans="1:17" s="5" customFormat="1" ht="21.75" customHeight="1">
      <c r="A20" s="82" t="s">
        <v>95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69"/>
      <c r="O20" s="69"/>
      <c r="P20" s="69"/>
      <c r="Q20" s="69"/>
    </row>
    <row r="21" spans="1:23" ht="12.75" customHeight="1">
      <c r="A21" s="2" t="s">
        <v>23</v>
      </c>
      <c r="B21" s="19">
        <v>12725</v>
      </c>
      <c r="C21" s="19">
        <v>54015</v>
      </c>
      <c r="D21" s="18">
        <f>+C21/B21</f>
        <v>4.244793713163065</v>
      </c>
      <c r="F21" s="19">
        <v>4938</v>
      </c>
      <c r="G21" s="19">
        <v>21105</v>
      </c>
      <c r="H21" s="18">
        <f>+G21/F21</f>
        <v>4.273997569866343</v>
      </c>
      <c r="J21" s="19">
        <f>+B21+F21</f>
        <v>17663</v>
      </c>
      <c r="K21" s="19">
        <f>+C21+G21</f>
        <v>75120</v>
      </c>
      <c r="L21" s="18">
        <f>+K21/J21</f>
        <v>4.252958161127781</v>
      </c>
      <c r="M21" s="19"/>
      <c r="N21" s="19"/>
      <c r="O21" s="18"/>
      <c r="P21" s="18"/>
      <c r="Q21" s="19"/>
      <c r="R21" s="19"/>
      <c r="S21" s="22"/>
      <c r="U21" s="19"/>
      <c r="V21" s="19"/>
      <c r="W21" s="18"/>
    </row>
    <row r="22" spans="1:23" ht="12.75" customHeight="1">
      <c r="A22" s="2" t="s">
        <v>24</v>
      </c>
      <c r="B22" s="19">
        <f>+B23-B21</f>
        <v>42294</v>
      </c>
      <c r="C22" s="19">
        <f>+C23-C21</f>
        <v>156325</v>
      </c>
      <c r="D22" s="18">
        <f>+C22/B22</f>
        <v>3.6961507542441008</v>
      </c>
      <c r="F22" s="19">
        <f>+F23-F21</f>
        <v>38856</v>
      </c>
      <c r="G22" s="19">
        <f>+G23-G21</f>
        <v>144097</v>
      </c>
      <c r="H22" s="18">
        <f>+G22/F22</f>
        <v>3.708487749639695</v>
      </c>
      <c r="J22" s="19">
        <f>+J23-J21</f>
        <v>81150</v>
      </c>
      <c r="K22" s="19">
        <f>+K23-K21</f>
        <v>300422</v>
      </c>
      <c r="L22" s="18">
        <f>+K22/J22</f>
        <v>3.7020579174368455</v>
      </c>
      <c r="M22" s="19"/>
      <c r="N22" s="19"/>
      <c r="O22" s="18"/>
      <c r="P22" s="18"/>
      <c r="Q22" s="19"/>
      <c r="R22" s="19"/>
      <c r="S22" s="22"/>
      <c r="U22" s="19"/>
      <c r="V22" s="19"/>
      <c r="W22" s="18"/>
    </row>
    <row r="23" spans="1:23" s="3" customFormat="1" ht="12.75" customHeight="1">
      <c r="A23" s="2" t="s">
        <v>21</v>
      </c>
      <c r="B23" s="19">
        <v>55019</v>
      </c>
      <c r="C23" s="19">
        <v>210340</v>
      </c>
      <c r="D23" s="18">
        <f>+C23/B23</f>
        <v>3.8230429487995057</v>
      </c>
      <c r="E23" s="19"/>
      <c r="F23" s="19">
        <v>43794</v>
      </c>
      <c r="G23" s="19">
        <v>165202</v>
      </c>
      <c r="H23" s="18">
        <f>+G23/F23</f>
        <v>3.7722519066538793</v>
      </c>
      <c r="I23" s="19"/>
      <c r="J23" s="19">
        <f>+B23+F23</f>
        <v>98813</v>
      </c>
      <c r="K23" s="19">
        <f>+C23+G23</f>
        <v>375542</v>
      </c>
      <c r="L23" s="18">
        <f>+K23/J23</f>
        <v>3.8005323186220434</v>
      </c>
      <c r="M23" s="19"/>
      <c r="N23" s="19"/>
      <c r="O23" s="18"/>
      <c r="P23" s="18"/>
      <c r="Q23" s="19"/>
      <c r="R23" s="19"/>
      <c r="S23" s="18"/>
      <c r="U23" s="19"/>
      <c r="V23" s="19"/>
      <c r="W23" s="18"/>
    </row>
    <row r="24" spans="1:12" s="3" customFormat="1" ht="24.75" customHeight="1">
      <c r="A24" s="11" t="s">
        <v>27</v>
      </c>
      <c r="B24" s="20">
        <f>+B9/B23*100</f>
        <v>4.509351315000273</v>
      </c>
      <c r="C24" s="20">
        <f aca="true" t="shared" si="5" ref="C24:L24">+C9/C23*100</f>
        <v>3.9013026528477703</v>
      </c>
      <c r="D24" s="20">
        <f t="shared" si="5"/>
        <v>86.51582855986759</v>
      </c>
      <c r="E24" s="20"/>
      <c r="F24" s="20">
        <f t="shared" si="5"/>
        <v>3.5255971137598756</v>
      </c>
      <c r="G24" s="20">
        <f t="shared" si="5"/>
        <v>3.206982966307914</v>
      </c>
      <c r="H24" s="20">
        <f t="shared" si="5"/>
        <v>7.725643350136996</v>
      </c>
      <c r="I24" s="20"/>
      <c r="J24" s="20">
        <f t="shared" si="5"/>
        <v>4.073350672482365</v>
      </c>
      <c r="K24" s="20">
        <f t="shared" si="5"/>
        <v>3.5958694367074786</v>
      </c>
      <c r="L24" s="20">
        <f t="shared" si="5"/>
        <v>88.27792463338537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25</v>
      </c>
      <c r="B26" s="2"/>
      <c r="C26" s="2"/>
      <c r="D26" s="2"/>
      <c r="E26" s="2"/>
      <c r="F26" s="2"/>
      <c r="G26" s="2"/>
      <c r="H26" s="2"/>
    </row>
    <row r="28" spans="1:15" ht="12.75">
      <c r="A28" s="53"/>
      <c r="B28" s="54"/>
      <c r="C28" s="54"/>
      <c r="D28" s="54"/>
      <c r="E28" s="54"/>
      <c r="F28" s="54"/>
      <c r="G28" s="54"/>
      <c r="J28" s="57"/>
      <c r="K28" s="57"/>
      <c r="L28" s="57"/>
      <c r="M28" s="57"/>
      <c r="N28" s="57"/>
      <c r="O28" s="57"/>
    </row>
    <row r="29" spans="1:15" ht="12.75">
      <c r="A29" s="53"/>
      <c r="B29" s="54"/>
      <c r="C29" s="54"/>
      <c r="D29" s="54"/>
      <c r="E29" s="54"/>
      <c r="F29" s="54"/>
      <c r="G29" s="54"/>
      <c r="J29" s="57"/>
      <c r="K29" s="57"/>
      <c r="L29" s="57"/>
      <c r="M29" s="57"/>
      <c r="N29" s="57"/>
      <c r="O29" s="57"/>
    </row>
    <row r="30" spans="1:15" ht="12.75">
      <c r="A30" s="53"/>
      <c r="B30" s="54"/>
      <c r="C30" s="54"/>
      <c r="D30" s="54"/>
      <c r="E30" s="54"/>
      <c r="F30" s="54"/>
      <c r="G30" s="54"/>
      <c r="J30" s="57"/>
      <c r="K30" s="57"/>
      <c r="L30" s="57"/>
      <c r="M30" s="57"/>
      <c r="N30" s="57"/>
      <c r="O30" s="57"/>
    </row>
    <row r="31" spans="1:15" ht="12.75">
      <c r="A31" s="53"/>
      <c r="B31" s="54"/>
      <c r="C31" s="54"/>
      <c r="D31" s="54"/>
      <c r="E31" s="54"/>
      <c r="F31" s="54"/>
      <c r="G31" s="54"/>
      <c r="J31" s="57"/>
      <c r="K31" s="57"/>
      <c r="L31" s="57"/>
      <c r="M31" s="57"/>
      <c r="N31" s="57"/>
      <c r="O31" s="57"/>
    </row>
    <row r="32" spans="1:15" ht="12.75">
      <c r="A32" s="53"/>
      <c r="B32" s="54"/>
      <c r="C32" s="54"/>
      <c r="D32" s="54"/>
      <c r="E32" s="54"/>
      <c r="F32" s="54"/>
      <c r="G32" s="54"/>
      <c r="J32" s="57"/>
      <c r="K32" s="57"/>
      <c r="L32" s="57"/>
      <c r="M32" s="57"/>
      <c r="N32" s="57"/>
      <c r="O32" s="57"/>
    </row>
    <row r="33" spans="1:15" ht="12.75">
      <c r="A33" s="53"/>
      <c r="B33" s="54"/>
      <c r="C33" s="54"/>
      <c r="D33" s="54"/>
      <c r="E33" s="54"/>
      <c r="F33" s="54"/>
      <c r="G33" s="54"/>
      <c r="J33" s="57"/>
      <c r="K33" s="57"/>
      <c r="L33" s="57"/>
      <c r="M33" s="57"/>
      <c r="N33" s="57"/>
      <c r="O33" s="57"/>
    </row>
    <row r="34" spans="1:15" ht="12.75">
      <c r="A34" s="53"/>
      <c r="B34" s="54"/>
      <c r="C34" s="54"/>
      <c r="D34" s="54"/>
      <c r="E34" s="54"/>
      <c r="F34" s="54"/>
      <c r="G34" s="54"/>
      <c r="J34" s="57"/>
      <c r="K34" s="57"/>
      <c r="L34" s="57"/>
      <c r="M34" s="57"/>
      <c r="N34" s="57"/>
      <c r="O34" s="57"/>
    </row>
    <row r="35" spans="1:15" ht="12.75">
      <c r="A35" s="53"/>
      <c r="B35" s="54"/>
      <c r="C35" s="54"/>
      <c r="D35" s="54"/>
      <c r="E35" s="54"/>
      <c r="F35" s="54"/>
      <c r="G35" s="54"/>
      <c r="J35" s="57"/>
      <c r="K35" s="57"/>
      <c r="L35" s="57"/>
      <c r="M35" s="57"/>
      <c r="N35" s="57"/>
      <c r="O35" s="57"/>
    </row>
    <row r="36" spans="1:15" ht="12.75">
      <c r="A36" s="53"/>
      <c r="B36" s="54"/>
      <c r="C36" s="54"/>
      <c r="D36" s="54"/>
      <c r="E36" s="54"/>
      <c r="F36" s="54"/>
      <c r="G36" s="54"/>
      <c r="J36" s="57"/>
      <c r="K36" s="57"/>
      <c r="L36" s="57"/>
      <c r="M36" s="57"/>
      <c r="N36" s="57"/>
      <c r="O36" s="57"/>
    </row>
    <row r="37" spans="1:15" ht="12.75">
      <c r="A37" s="55"/>
      <c r="B37" s="56"/>
      <c r="C37" s="56"/>
      <c r="D37" s="56"/>
      <c r="E37" s="56"/>
      <c r="F37" s="56"/>
      <c r="G37" s="56"/>
      <c r="J37" s="57"/>
      <c r="K37" s="57"/>
      <c r="L37" s="57"/>
      <c r="M37" s="57"/>
      <c r="N37" s="57"/>
      <c r="O37" s="57"/>
    </row>
    <row r="40" spans="10:15" ht="12.75">
      <c r="J40" s="58"/>
      <c r="K40" s="58"/>
      <c r="L40" s="58"/>
      <c r="M40" s="58"/>
      <c r="N40" s="58"/>
      <c r="O40" s="58"/>
    </row>
    <row r="41" spans="10:15" ht="12.75">
      <c r="J41" s="58"/>
      <c r="K41" s="58"/>
      <c r="L41" s="58"/>
      <c r="M41" s="58"/>
      <c r="N41" s="58"/>
      <c r="O41" s="58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1.4218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83</v>
      </c>
      <c r="B1" s="4"/>
      <c r="C1" s="4"/>
      <c r="D1" s="4"/>
      <c r="E1" s="4"/>
      <c r="F1" s="4"/>
      <c r="G1" s="4"/>
      <c r="H1" s="4"/>
      <c r="I1" s="26"/>
    </row>
    <row r="2" spans="1:12" ht="19.5" customHeight="1">
      <c r="A2" s="84"/>
      <c r="B2" s="86" t="s">
        <v>0</v>
      </c>
      <c r="C2" s="86"/>
      <c r="D2" s="86"/>
      <c r="E2" s="10"/>
      <c r="F2" s="86" t="s">
        <v>1</v>
      </c>
      <c r="G2" s="86"/>
      <c r="H2" s="86"/>
      <c r="I2" s="25"/>
      <c r="J2" s="86" t="s">
        <v>28</v>
      </c>
      <c r="K2" s="86"/>
      <c r="L2" s="86"/>
    </row>
    <row r="3" spans="1:12" ht="41.25" customHeight="1">
      <c r="A3" s="85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8" ht="12.75" customHeight="1">
      <c r="A5" s="6" t="s">
        <v>87</v>
      </c>
      <c r="B5" s="24">
        <v>2451.965</v>
      </c>
      <c r="C5" s="24">
        <v>7226.436</v>
      </c>
      <c r="D5" s="18">
        <v>2.9</v>
      </c>
      <c r="E5" s="24">
        <v>0</v>
      </c>
      <c r="F5" s="24">
        <v>1556.403</v>
      </c>
      <c r="G5" s="24">
        <v>5110.688</v>
      </c>
      <c r="H5" s="18">
        <v>3.3</v>
      </c>
      <c r="I5" s="24">
        <v>0</v>
      </c>
      <c r="J5" s="24">
        <v>4008.368</v>
      </c>
      <c r="K5" s="24">
        <v>12337.123999999998</v>
      </c>
      <c r="L5" s="18">
        <v>3.1</v>
      </c>
      <c r="M5" s="63"/>
      <c r="N5" s="63"/>
      <c r="O5" s="63"/>
      <c r="P5" s="63"/>
      <c r="Q5" s="63"/>
      <c r="R5" s="63"/>
    </row>
    <row r="6" spans="1:17" ht="12.75" customHeight="1">
      <c r="A6" s="6" t="s">
        <v>88</v>
      </c>
      <c r="B6" s="24">
        <v>2406</v>
      </c>
      <c r="C6" s="24">
        <v>6999</v>
      </c>
      <c r="D6" s="18">
        <f>+C6/B6</f>
        <v>2.9089775561097255</v>
      </c>
      <c r="F6" s="24">
        <v>1591</v>
      </c>
      <c r="G6" s="24">
        <v>5310</v>
      </c>
      <c r="H6" s="18">
        <f>+G6/F6</f>
        <v>3.3375235700817094</v>
      </c>
      <c r="J6" s="24">
        <f>+B6+F6</f>
        <v>3997</v>
      </c>
      <c r="K6" s="24">
        <f>+C6+G6</f>
        <v>12309</v>
      </c>
      <c r="L6" s="18">
        <f>+K6/J6</f>
        <v>3.079559669752314</v>
      </c>
      <c r="M6" s="69"/>
      <c r="N6" s="70"/>
      <c r="O6" s="69"/>
      <c r="P6" s="69"/>
      <c r="Q6" s="69"/>
    </row>
    <row r="7" spans="1:17" ht="12.75" customHeight="1">
      <c r="A7" s="6" t="s">
        <v>90</v>
      </c>
      <c r="B7" s="24">
        <v>2230</v>
      </c>
      <c r="C7" s="24">
        <v>6807</v>
      </c>
      <c r="D7" s="18">
        <f>+C7/B7</f>
        <v>3.0524663677130044</v>
      </c>
      <c r="F7" s="24">
        <v>1438</v>
      </c>
      <c r="G7" s="24">
        <v>4925</v>
      </c>
      <c r="H7" s="18">
        <f>+G7/F7</f>
        <v>3.424895688456189</v>
      </c>
      <c r="J7" s="24">
        <v>3668</v>
      </c>
      <c r="K7" s="24">
        <v>11732</v>
      </c>
      <c r="L7" s="18">
        <f>+K7/J7</f>
        <v>3.198473282442748</v>
      </c>
      <c r="M7" s="69"/>
      <c r="N7" s="70"/>
      <c r="O7" s="69"/>
      <c r="P7" s="69"/>
      <c r="Q7" s="69"/>
    </row>
    <row r="8" spans="1:17" ht="12.75" customHeight="1">
      <c r="A8" s="6" t="s">
        <v>92</v>
      </c>
      <c r="B8" s="24">
        <v>2195</v>
      </c>
      <c r="C8" s="24">
        <v>6811</v>
      </c>
      <c r="D8" s="18">
        <f>+C8/B8</f>
        <v>3.1029612756264235</v>
      </c>
      <c r="F8" s="24">
        <v>1347</v>
      </c>
      <c r="G8" s="24">
        <v>4730</v>
      </c>
      <c r="H8" s="18">
        <f>+G8/F8</f>
        <v>3.5115070527097254</v>
      </c>
      <c r="J8" s="24">
        <v>3542</v>
      </c>
      <c r="K8" s="24">
        <v>11542</v>
      </c>
      <c r="L8" s="18">
        <f>+K8/J8</f>
        <v>3.258610954263128</v>
      </c>
      <c r="M8" s="69"/>
      <c r="N8" s="70"/>
      <c r="O8" s="69"/>
      <c r="P8" s="69"/>
      <c r="Q8" s="69"/>
    </row>
    <row r="9" spans="1:17" ht="12.75" customHeight="1">
      <c r="A9" s="6" t="s">
        <v>93</v>
      </c>
      <c r="B9" s="24">
        <v>2122</v>
      </c>
      <c r="C9" s="24">
        <v>6647</v>
      </c>
      <c r="D9" s="18">
        <f>+C9/B9</f>
        <v>3.1324222431668236</v>
      </c>
      <c r="F9" s="24">
        <v>1346</v>
      </c>
      <c r="G9" s="24">
        <v>4597</v>
      </c>
      <c r="H9" s="18">
        <f>+G9/F9</f>
        <v>3.415304606240713</v>
      </c>
      <c r="J9" s="24">
        <f>B9+F9</f>
        <v>3468</v>
      </c>
      <c r="K9" s="24">
        <f>C9+G9</f>
        <v>11244</v>
      </c>
      <c r="L9" s="18">
        <f>+K9/J9</f>
        <v>3.2422145328719725</v>
      </c>
      <c r="M9" s="69"/>
      <c r="N9" s="70"/>
      <c r="O9" s="69"/>
      <c r="P9" s="69"/>
      <c r="Q9" s="69"/>
    </row>
    <row r="10" spans="1:17" ht="21.75" customHeight="1">
      <c r="A10" s="83" t="s">
        <v>94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69"/>
      <c r="N10" s="69"/>
      <c r="O10" s="69"/>
      <c r="P10" s="69"/>
      <c r="Q10" s="69"/>
    </row>
    <row r="11" spans="1:23" ht="12.75" customHeight="1">
      <c r="A11" s="2" t="s">
        <v>19</v>
      </c>
      <c r="B11" s="24">
        <v>211</v>
      </c>
      <c r="C11" s="24">
        <v>765</v>
      </c>
      <c r="D11" s="18">
        <f>+C11/B11</f>
        <v>3.625592417061611</v>
      </c>
      <c r="F11" s="71">
        <v>139</v>
      </c>
      <c r="G11" s="71">
        <v>363</v>
      </c>
      <c r="H11" s="18">
        <f>+G11/F11</f>
        <v>2.6115107913669067</v>
      </c>
      <c r="J11" s="24">
        <f>+B11+F11</f>
        <v>350</v>
      </c>
      <c r="K11" s="24">
        <f>+C11+G11</f>
        <v>1128</v>
      </c>
      <c r="L11" s="18">
        <f>+K11/J11</f>
        <v>3.222857142857143</v>
      </c>
      <c r="M11" s="57"/>
      <c r="N11" s="57"/>
      <c r="O11" s="18"/>
      <c r="P11" s="18"/>
      <c r="Q11" s="57"/>
      <c r="R11" s="57"/>
      <c r="S11" s="18"/>
      <c r="T11" s="18"/>
      <c r="U11" s="24"/>
      <c r="V11" s="24"/>
      <c r="W11" s="18"/>
    </row>
    <row r="12" spans="1:23" ht="12.75" customHeight="1">
      <c r="A12" s="2" t="s">
        <v>4</v>
      </c>
      <c r="B12" s="24">
        <v>46</v>
      </c>
      <c r="C12" s="24">
        <v>162</v>
      </c>
      <c r="D12" s="18">
        <f aca="true" t="shared" si="0" ref="D12:D19">+C12/B12</f>
        <v>3.5217391304347827</v>
      </c>
      <c r="F12" s="71">
        <v>5</v>
      </c>
      <c r="G12" s="71">
        <v>18</v>
      </c>
      <c r="H12" s="18">
        <f aca="true" t="shared" si="1" ref="H12:H19">+G12/F12</f>
        <v>3.6</v>
      </c>
      <c r="J12" s="24">
        <f aca="true" t="shared" si="2" ref="J12:J19">+B12+F12</f>
        <v>51</v>
      </c>
      <c r="K12" s="24">
        <f aca="true" t="shared" si="3" ref="K12:K19">+C12+G12</f>
        <v>180</v>
      </c>
      <c r="L12" s="18">
        <f aca="true" t="shared" si="4" ref="L12:L19">+K12/J12</f>
        <v>3.5294117647058822</v>
      </c>
      <c r="M12" s="57"/>
      <c r="N12" s="57"/>
      <c r="O12" s="18"/>
      <c r="P12" s="18"/>
      <c r="Q12" s="57"/>
      <c r="R12" s="57"/>
      <c r="S12" s="18"/>
      <c r="T12" s="18"/>
      <c r="U12" s="24"/>
      <c r="V12" s="24"/>
      <c r="W12" s="18"/>
    </row>
    <row r="13" spans="1:23" ht="12.75" customHeight="1">
      <c r="A13" s="2" t="s">
        <v>5</v>
      </c>
      <c r="B13" s="24">
        <v>398</v>
      </c>
      <c r="C13" s="24">
        <v>863</v>
      </c>
      <c r="D13" s="18">
        <f t="shared" si="0"/>
        <v>2.1683417085427137</v>
      </c>
      <c r="F13" s="71">
        <v>166</v>
      </c>
      <c r="G13" s="71">
        <v>442</v>
      </c>
      <c r="H13" s="18">
        <f t="shared" si="1"/>
        <v>2.6626506024096384</v>
      </c>
      <c r="J13" s="24">
        <f t="shared" si="2"/>
        <v>564</v>
      </c>
      <c r="K13" s="24">
        <f t="shared" si="3"/>
        <v>1305</v>
      </c>
      <c r="L13" s="18">
        <f t="shared" si="4"/>
        <v>2.3138297872340425</v>
      </c>
      <c r="M13" s="57"/>
      <c r="N13" s="57"/>
      <c r="O13" s="18"/>
      <c r="P13" s="18"/>
      <c r="Q13" s="57"/>
      <c r="R13" s="57"/>
      <c r="S13" s="18"/>
      <c r="T13" s="18"/>
      <c r="U13" s="24"/>
      <c r="V13" s="24"/>
      <c r="W13" s="18"/>
    </row>
    <row r="14" spans="1:23" ht="12.75" customHeight="1">
      <c r="A14" s="2" t="s">
        <v>6</v>
      </c>
      <c r="B14" s="24">
        <v>29</v>
      </c>
      <c r="C14" s="24">
        <v>77</v>
      </c>
      <c r="D14" s="18">
        <f t="shared" si="0"/>
        <v>2.6551724137931036</v>
      </c>
      <c r="F14" s="71">
        <v>11</v>
      </c>
      <c r="G14" s="71">
        <v>21</v>
      </c>
      <c r="H14" s="18">
        <f t="shared" si="1"/>
        <v>1.9090909090909092</v>
      </c>
      <c r="J14" s="24">
        <f t="shared" si="2"/>
        <v>40</v>
      </c>
      <c r="K14" s="24">
        <f t="shared" si="3"/>
        <v>98</v>
      </c>
      <c r="L14" s="18">
        <f t="shared" si="4"/>
        <v>2.45</v>
      </c>
      <c r="M14" s="57"/>
      <c r="N14" s="57"/>
      <c r="O14" s="18"/>
      <c r="P14" s="18"/>
      <c r="Q14" s="57"/>
      <c r="R14" s="57"/>
      <c r="S14" s="18"/>
      <c r="T14" s="18"/>
      <c r="U14" s="24"/>
      <c r="V14" s="24"/>
      <c r="W14" s="18"/>
    </row>
    <row r="15" spans="1:23" ht="12.75" customHeight="1">
      <c r="A15" s="2" t="s">
        <v>7</v>
      </c>
      <c r="B15" s="24">
        <v>394</v>
      </c>
      <c r="C15" s="24">
        <v>1377</v>
      </c>
      <c r="D15" s="18">
        <f t="shared" si="0"/>
        <v>3.49492385786802</v>
      </c>
      <c r="F15" s="1">
        <v>364</v>
      </c>
      <c r="G15" s="24">
        <v>1560</v>
      </c>
      <c r="H15" s="18">
        <f t="shared" si="1"/>
        <v>4.285714285714286</v>
      </c>
      <c r="J15" s="24">
        <f t="shared" si="2"/>
        <v>758</v>
      </c>
      <c r="K15" s="24">
        <f t="shared" si="3"/>
        <v>2937</v>
      </c>
      <c r="L15" s="18">
        <f t="shared" si="4"/>
        <v>3.87467018469657</v>
      </c>
      <c r="M15" s="57"/>
      <c r="N15" s="52"/>
      <c r="O15" s="18"/>
      <c r="P15" s="18"/>
      <c r="Q15" s="57"/>
      <c r="R15" s="57"/>
      <c r="S15" s="18"/>
      <c r="T15" s="18"/>
      <c r="U15" s="24"/>
      <c r="V15" s="24"/>
      <c r="W15" s="18"/>
    </row>
    <row r="16" spans="1:23" ht="12.75" customHeight="1">
      <c r="A16" s="2" t="s">
        <v>8</v>
      </c>
      <c r="B16" s="24">
        <v>443</v>
      </c>
      <c r="C16" s="24">
        <v>1291</v>
      </c>
      <c r="D16" s="18">
        <f t="shared" si="0"/>
        <v>2.9142212189616252</v>
      </c>
      <c r="F16" s="1">
        <v>391</v>
      </c>
      <c r="G16" s="24">
        <v>1230</v>
      </c>
      <c r="H16" s="18">
        <f t="shared" si="1"/>
        <v>3.1457800511508953</v>
      </c>
      <c r="J16" s="24">
        <f t="shared" si="2"/>
        <v>834</v>
      </c>
      <c r="K16" s="24">
        <f t="shared" si="3"/>
        <v>2521</v>
      </c>
      <c r="L16" s="18">
        <f t="shared" si="4"/>
        <v>3.0227817745803356</v>
      </c>
      <c r="M16" s="57"/>
      <c r="N16" s="57"/>
      <c r="O16" s="18"/>
      <c r="P16" s="18"/>
      <c r="Q16" s="57"/>
      <c r="R16" s="57"/>
      <c r="S16" s="18"/>
      <c r="T16" s="18"/>
      <c r="U16" s="24"/>
      <c r="V16" s="24"/>
      <c r="W16" s="18"/>
    </row>
    <row r="17" spans="1:23" ht="12.75" customHeight="1">
      <c r="A17" s="2" t="s">
        <v>22</v>
      </c>
      <c r="B17" s="24">
        <v>118</v>
      </c>
      <c r="C17" s="24">
        <v>405</v>
      </c>
      <c r="D17" s="18">
        <f t="shared" si="0"/>
        <v>3.4322033898305087</v>
      </c>
      <c r="F17" s="71">
        <v>48</v>
      </c>
      <c r="G17" s="71">
        <v>244</v>
      </c>
      <c r="H17" s="18">
        <f t="shared" si="1"/>
        <v>5.083333333333333</v>
      </c>
      <c r="J17" s="24">
        <f t="shared" si="2"/>
        <v>166</v>
      </c>
      <c r="K17" s="24">
        <f t="shared" si="3"/>
        <v>649</v>
      </c>
      <c r="L17" s="18">
        <f t="shared" si="4"/>
        <v>3.9096385542168677</v>
      </c>
      <c r="M17" s="57"/>
      <c r="N17" s="57"/>
      <c r="O17" s="18"/>
      <c r="P17" s="18"/>
      <c r="Q17" s="57"/>
      <c r="R17" s="57"/>
      <c r="S17" s="18"/>
      <c r="T17" s="18"/>
      <c r="U17" s="24"/>
      <c r="V17" s="24"/>
      <c r="W17" s="18"/>
    </row>
    <row r="18" spans="1:23" ht="12.75" customHeight="1">
      <c r="A18" s="2" t="s">
        <v>9</v>
      </c>
      <c r="B18" s="24">
        <v>176</v>
      </c>
      <c r="C18" s="24">
        <v>643</v>
      </c>
      <c r="D18" s="18">
        <f t="shared" si="0"/>
        <v>3.653409090909091</v>
      </c>
      <c r="F18" s="71">
        <v>89</v>
      </c>
      <c r="G18" s="71">
        <v>341</v>
      </c>
      <c r="H18" s="18">
        <f t="shared" si="1"/>
        <v>3.831460674157303</v>
      </c>
      <c r="J18" s="24">
        <f t="shared" si="2"/>
        <v>265</v>
      </c>
      <c r="K18" s="24">
        <f t="shared" si="3"/>
        <v>984</v>
      </c>
      <c r="L18" s="18">
        <f t="shared" si="4"/>
        <v>3.7132075471698114</v>
      </c>
      <c r="M18" s="57"/>
      <c r="N18" s="57"/>
      <c r="O18" s="18"/>
      <c r="P18" s="18"/>
      <c r="Q18" s="57"/>
      <c r="R18" s="57"/>
      <c r="S18" s="18"/>
      <c r="T18" s="18"/>
      <c r="U18" s="24"/>
      <c r="V18" s="24"/>
      <c r="W18" s="18"/>
    </row>
    <row r="19" spans="1:23" ht="12.75" customHeight="1">
      <c r="A19" s="2" t="s">
        <v>10</v>
      </c>
      <c r="B19" s="24">
        <v>308</v>
      </c>
      <c r="C19" s="24">
        <v>1064</v>
      </c>
      <c r="D19" s="18">
        <f t="shared" si="0"/>
        <v>3.4545454545454546</v>
      </c>
      <c r="F19" s="1">
        <v>132</v>
      </c>
      <c r="G19" s="1">
        <v>380</v>
      </c>
      <c r="H19" s="18">
        <f t="shared" si="1"/>
        <v>2.878787878787879</v>
      </c>
      <c r="J19" s="24">
        <f t="shared" si="2"/>
        <v>440</v>
      </c>
      <c r="K19" s="24">
        <f t="shared" si="3"/>
        <v>1444</v>
      </c>
      <c r="L19" s="18">
        <f t="shared" si="4"/>
        <v>3.2818181818181817</v>
      </c>
      <c r="M19" s="57"/>
      <c r="N19" s="57"/>
      <c r="O19" s="18"/>
      <c r="P19" s="18"/>
      <c r="Q19" s="57"/>
      <c r="R19" s="57"/>
      <c r="S19" s="18"/>
      <c r="T19" s="18"/>
      <c r="U19" s="24"/>
      <c r="V19" s="24"/>
      <c r="W19" s="18"/>
    </row>
    <row r="20" spans="1:17" s="5" customFormat="1" ht="21.75" customHeight="1">
      <c r="A20" s="82" t="s">
        <v>95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69"/>
      <c r="N20" s="69"/>
      <c r="O20" s="69"/>
      <c r="P20" s="69"/>
      <c r="Q20" s="69"/>
    </row>
    <row r="21" spans="1:17" ht="12.75" customHeight="1">
      <c r="A21" s="2" t="s">
        <v>23</v>
      </c>
      <c r="B21" s="24">
        <v>10536</v>
      </c>
      <c r="C21" s="24">
        <v>38014</v>
      </c>
      <c r="D21" s="18">
        <f>+C21/B21</f>
        <v>3.6080106302201975</v>
      </c>
      <c r="E21" s="18"/>
      <c r="F21" s="24">
        <v>4134</v>
      </c>
      <c r="G21" s="24">
        <v>16132</v>
      </c>
      <c r="H21" s="18">
        <f>+G21/F21</f>
        <v>3.9022738268021286</v>
      </c>
      <c r="I21" s="18"/>
      <c r="J21" s="24">
        <f>+B21+F21</f>
        <v>14670</v>
      </c>
      <c r="K21" s="24">
        <f>+C21+G21</f>
        <v>54146</v>
      </c>
      <c r="L21" s="18">
        <f>+K21/J21</f>
        <v>3.69093387866394</v>
      </c>
      <c r="M21" s="69"/>
      <c r="N21" s="69"/>
      <c r="O21" s="69"/>
      <c r="P21" s="69"/>
      <c r="Q21" s="69"/>
    </row>
    <row r="22" spans="1:17" ht="12.75" customHeight="1">
      <c r="A22" s="2" t="s">
        <v>24</v>
      </c>
      <c r="B22" s="24">
        <f>+B23-B21</f>
        <v>33818</v>
      </c>
      <c r="C22" s="24">
        <f>+C23-C21</f>
        <v>101533</v>
      </c>
      <c r="D22" s="18">
        <f>+C22/B22</f>
        <v>3.002336034064699</v>
      </c>
      <c r="E22" s="18"/>
      <c r="F22" s="24">
        <f>+F23-F21</f>
        <v>30886</v>
      </c>
      <c r="G22" s="24">
        <f>+G23-G21</f>
        <v>95420</v>
      </c>
      <c r="H22" s="18">
        <f>+G22/F22</f>
        <v>3.089425629735155</v>
      </c>
      <c r="I22" s="18"/>
      <c r="J22" s="24">
        <f>+J23-J21</f>
        <v>64704</v>
      </c>
      <c r="K22" s="24">
        <f>+K23-K21</f>
        <v>196953</v>
      </c>
      <c r="L22" s="18">
        <f>+K22/J22</f>
        <v>3.0439076409495547</v>
      </c>
      <c r="M22" s="69"/>
      <c r="N22" s="69"/>
      <c r="O22" s="69"/>
      <c r="P22" s="69"/>
      <c r="Q22" s="69"/>
    </row>
    <row r="23" spans="1:17" s="3" customFormat="1" ht="12.75" customHeight="1">
      <c r="A23" s="2" t="s">
        <v>21</v>
      </c>
      <c r="B23" s="24">
        <v>44354</v>
      </c>
      <c r="C23" s="24">
        <v>139547</v>
      </c>
      <c r="D23" s="18">
        <f>+C23/B23</f>
        <v>3.146210037426162</v>
      </c>
      <c r="E23" s="24"/>
      <c r="F23" s="24">
        <v>35020</v>
      </c>
      <c r="G23" s="24">
        <v>111552</v>
      </c>
      <c r="H23" s="18">
        <f>+G23/F23</f>
        <v>3.1853797829811534</v>
      </c>
      <c r="I23" s="24"/>
      <c r="J23" s="24">
        <f>+B23+F23</f>
        <v>79374</v>
      </c>
      <c r="K23" s="24">
        <f>+C23+G23</f>
        <v>251099</v>
      </c>
      <c r="L23" s="18">
        <f>+K23/J23</f>
        <v>3.1634918235190366</v>
      </c>
      <c r="M23" s="69"/>
      <c r="N23" s="69"/>
      <c r="O23" s="69"/>
      <c r="P23" s="69"/>
      <c r="Q23" s="69"/>
    </row>
    <row r="24" spans="1:12" s="3" customFormat="1" ht="24.75" customHeight="1">
      <c r="A24" s="11" t="s">
        <v>27</v>
      </c>
      <c r="B24" s="20">
        <f>+B9/B23*100</f>
        <v>4.784235920097398</v>
      </c>
      <c r="C24" s="20">
        <f aca="true" t="shared" si="5" ref="C24:L24">+C9/C23*100</f>
        <v>4.763269722745742</v>
      </c>
      <c r="D24" s="20">
        <f t="shared" si="5"/>
        <v>99.56176497769303</v>
      </c>
      <c r="E24" s="20"/>
      <c r="F24" s="20">
        <f t="shared" si="5"/>
        <v>3.84351798972016</v>
      </c>
      <c r="G24" s="20">
        <f t="shared" si="5"/>
        <v>4.120948078026392</v>
      </c>
      <c r="H24" s="20">
        <f t="shared" si="5"/>
        <v>107.21812904345039</v>
      </c>
      <c r="I24" s="20"/>
      <c r="J24" s="20">
        <f t="shared" si="5"/>
        <v>4.369188903167284</v>
      </c>
      <c r="K24" s="20">
        <f t="shared" si="5"/>
        <v>4.477915085285087</v>
      </c>
      <c r="L24" s="20">
        <f t="shared" si="5"/>
        <v>102.48847519591075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3"/>
      <c r="K25" s="23"/>
      <c r="L25" s="23"/>
    </row>
    <row r="26" spans="1:9" ht="13.5" customHeight="1">
      <c r="A26" s="2" t="s">
        <v>25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60"/>
      <c r="B30" s="61"/>
      <c r="C30" s="61"/>
      <c r="D30" s="61"/>
      <c r="E30" s="61"/>
      <c r="F30" s="61"/>
      <c r="G30" s="61"/>
      <c r="J30" s="57"/>
      <c r="K30" s="57"/>
      <c r="L30" s="57"/>
      <c r="M30" s="57"/>
      <c r="N30" s="57"/>
      <c r="O30" s="57"/>
      <c r="P30" s="57"/>
    </row>
    <row r="31" spans="1:16" ht="12.75">
      <c r="A31" s="60"/>
      <c r="B31" s="61"/>
      <c r="C31" s="61"/>
      <c r="D31" s="61"/>
      <c r="E31" s="61"/>
      <c r="F31" s="61"/>
      <c r="G31" s="61"/>
      <c r="J31" s="57"/>
      <c r="K31" s="57"/>
      <c r="L31" s="57"/>
      <c r="M31" s="57"/>
      <c r="N31" s="57"/>
      <c r="O31" s="57"/>
      <c r="P31" s="57"/>
    </row>
    <row r="32" spans="1:16" ht="12.75">
      <c r="A32" s="60"/>
      <c r="B32" s="61"/>
      <c r="C32" s="61"/>
      <c r="D32" s="61"/>
      <c r="E32" s="61"/>
      <c r="F32" s="61"/>
      <c r="G32" s="61"/>
      <c r="J32" s="57"/>
      <c r="K32" s="57"/>
      <c r="L32" s="57"/>
      <c r="M32" s="57"/>
      <c r="N32" s="57"/>
      <c r="O32" s="57"/>
      <c r="P32" s="57"/>
    </row>
    <row r="33" spans="1:16" ht="12.75">
      <c r="A33" s="60"/>
      <c r="B33" s="61"/>
      <c r="C33" s="61"/>
      <c r="D33" s="61"/>
      <c r="E33" s="61"/>
      <c r="F33" s="61"/>
      <c r="G33" s="61"/>
      <c r="J33" s="57"/>
      <c r="K33" s="57"/>
      <c r="L33" s="57"/>
      <c r="M33" s="57"/>
      <c r="N33" s="57"/>
      <c r="O33" s="57"/>
      <c r="P33" s="57"/>
    </row>
    <row r="34" spans="1:16" ht="12.75">
      <c r="A34" s="60"/>
      <c r="B34" s="61"/>
      <c r="C34" s="61"/>
      <c r="D34" s="61"/>
      <c r="E34" s="61"/>
      <c r="F34" s="61"/>
      <c r="G34" s="61"/>
      <c r="J34" s="57"/>
      <c r="K34" s="57"/>
      <c r="L34" s="57"/>
      <c r="M34" s="57"/>
      <c r="N34" s="57"/>
      <c r="O34" s="57"/>
      <c r="P34" s="57"/>
    </row>
    <row r="35" spans="1:16" ht="12.75">
      <c r="A35" s="60"/>
      <c r="B35" s="61"/>
      <c r="C35" s="61"/>
      <c r="D35" s="61"/>
      <c r="E35" s="61"/>
      <c r="F35" s="61"/>
      <c r="G35" s="61"/>
      <c r="J35" s="57"/>
      <c r="K35" s="57"/>
      <c r="L35" s="57"/>
      <c r="M35" s="57"/>
      <c r="N35" s="57"/>
      <c r="O35" s="57"/>
      <c r="P35" s="57"/>
    </row>
    <row r="36" spans="1:16" ht="12.75">
      <c r="A36" s="60"/>
      <c r="B36" s="61"/>
      <c r="C36" s="61"/>
      <c r="D36" s="61"/>
      <c r="E36" s="61"/>
      <c r="F36" s="61"/>
      <c r="G36" s="61"/>
      <c r="J36" s="57"/>
      <c r="K36" s="57"/>
      <c r="L36" s="57"/>
      <c r="M36" s="57"/>
      <c r="N36" s="57"/>
      <c r="O36" s="57"/>
      <c r="P36" s="57"/>
    </row>
    <row r="37" spans="1:16" ht="12.75">
      <c r="A37" s="60"/>
      <c r="B37" s="61"/>
      <c r="C37" s="61"/>
      <c r="D37" s="61"/>
      <c r="E37" s="61"/>
      <c r="F37" s="61"/>
      <c r="G37" s="61"/>
      <c r="J37" s="57"/>
      <c r="K37" s="57"/>
      <c r="L37" s="57"/>
      <c r="M37" s="57"/>
      <c r="N37" s="57"/>
      <c r="O37" s="57"/>
      <c r="P37" s="57"/>
    </row>
    <row r="38" spans="1:16" ht="12.75">
      <c r="A38" s="60"/>
      <c r="B38" s="61"/>
      <c r="C38" s="61"/>
      <c r="D38" s="61"/>
      <c r="E38" s="61"/>
      <c r="F38" s="61"/>
      <c r="G38" s="61"/>
      <c r="J38" s="57"/>
      <c r="K38" s="57"/>
      <c r="L38" s="57"/>
      <c r="M38" s="57"/>
      <c r="N38" s="57"/>
      <c r="O38" s="57"/>
      <c r="P38" s="57"/>
    </row>
    <row r="39" spans="1:16" ht="12.75">
      <c r="A39" s="62"/>
      <c r="B39" s="63"/>
      <c r="C39" s="63"/>
      <c r="D39" s="63"/>
      <c r="E39" s="63"/>
      <c r="F39" s="63"/>
      <c r="G39" s="63"/>
      <c r="J39" s="57"/>
      <c r="K39" s="57"/>
      <c r="L39" s="57"/>
      <c r="M39" s="57"/>
      <c r="N39" s="57"/>
      <c r="O39" s="57"/>
      <c r="P39" s="57"/>
    </row>
    <row r="42" spans="10:15" ht="12.75">
      <c r="J42" s="58"/>
      <c r="K42" s="58"/>
      <c r="L42" s="58"/>
      <c r="M42" s="58"/>
      <c r="N42" s="58"/>
      <c r="O42" s="58"/>
    </row>
    <row r="43" spans="10:15" ht="12.75">
      <c r="J43" s="58"/>
      <c r="K43" s="58"/>
      <c r="L43" s="58"/>
      <c r="M43" s="58"/>
      <c r="N43" s="58"/>
      <c r="O43" s="58"/>
    </row>
    <row r="44" spans="10:15" ht="12.75">
      <c r="J44" s="58"/>
      <c r="K44" s="58"/>
      <c r="L44" s="58"/>
      <c r="M44" s="58"/>
      <c r="N44" s="58"/>
      <c r="O44" s="58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84</v>
      </c>
      <c r="B1" s="4"/>
      <c r="C1" s="4"/>
      <c r="D1" s="4"/>
      <c r="E1" s="4"/>
      <c r="F1" s="4"/>
      <c r="G1" s="4"/>
      <c r="H1" s="4"/>
    </row>
    <row r="2" spans="1:12" ht="19.5" customHeight="1">
      <c r="A2" s="84"/>
      <c r="B2" s="86" t="s">
        <v>0</v>
      </c>
      <c r="C2" s="86"/>
      <c r="D2" s="86"/>
      <c r="E2" s="10"/>
      <c r="F2" s="86" t="s">
        <v>1</v>
      </c>
      <c r="G2" s="86"/>
      <c r="H2" s="86"/>
      <c r="I2" s="10"/>
      <c r="J2" s="86" t="s">
        <v>28</v>
      </c>
      <c r="K2" s="86"/>
      <c r="L2" s="86"/>
    </row>
    <row r="3" spans="1:12" ht="41.25" customHeight="1">
      <c r="A3" s="88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8" ht="12.75" customHeight="1">
      <c r="A5" s="6" t="s">
        <v>87</v>
      </c>
      <c r="B5" s="19">
        <v>388.26</v>
      </c>
      <c r="C5" s="19">
        <v>1642.599</v>
      </c>
      <c r="D5" s="18">
        <v>4.2</v>
      </c>
      <c r="E5" s="19">
        <v>0</v>
      </c>
      <c r="F5" s="19">
        <v>160.20600000000002</v>
      </c>
      <c r="G5" s="19">
        <v>594.8009999999999</v>
      </c>
      <c r="H5" s="18">
        <v>3.7</v>
      </c>
      <c r="I5" s="19">
        <v>0</v>
      </c>
      <c r="J5" s="19">
        <v>548.466</v>
      </c>
      <c r="K5" s="19">
        <v>2237.4</v>
      </c>
      <c r="L5" s="18">
        <v>4.1</v>
      </c>
      <c r="M5" s="67"/>
      <c r="N5" s="67"/>
      <c r="O5" s="67"/>
      <c r="P5" s="67"/>
      <c r="Q5" s="67"/>
      <c r="R5" s="67"/>
    </row>
    <row r="6" spans="1:15" ht="12.75" customHeight="1">
      <c r="A6" s="6" t="s">
        <v>88</v>
      </c>
      <c r="B6" s="19">
        <v>442</v>
      </c>
      <c r="C6" s="19">
        <v>1678</v>
      </c>
      <c r="D6" s="18">
        <f>+C6/B6</f>
        <v>3.7963800904977374</v>
      </c>
      <c r="F6" s="19">
        <v>176</v>
      </c>
      <c r="G6" s="19">
        <v>616</v>
      </c>
      <c r="H6" s="18">
        <f>+G6/F6</f>
        <v>3.5</v>
      </c>
      <c r="J6" s="68">
        <f aca="true" t="shared" si="0" ref="J6:K9">+B6+F6</f>
        <v>618</v>
      </c>
      <c r="K6" s="68">
        <f t="shared" si="0"/>
        <v>2294</v>
      </c>
      <c r="L6" s="18">
        <f>+K6/J6</f>
        <v>3.7119741100323624</v>
      </c>
      <c r="M6" s="52"/>
      <c r="N6" s="68"/>
      <c r="O6" s="68"/>
    </row>
    <row r="7" spans="1:15" ht="12.75" customHeight="1">
      <c r="A7" s="6" t="s">
        <v>90</v>
      </c>
      <c r="B7" s="19">
        <v>363</v>
      </c>
      <c r="C7" s="19">
        <v>1574</v>
      </c>
      <c r="D7" s="18">
        <f>+C7/B7</f>
        <v>4.336088154269972</v>
      </c>
      <c r="F7" s="19">
        <v>174</v>
      </c>
      <c r="G7" s="19">
        <v>632</v>
      </c>
      <c r="H7" s="18">
        <f>+G7/F7</f>
        <v>3.632183908045977</v>
      </c>
      <c r="J7" s="68">
        <f t="shared" si="0"/>
        <v>537</v>
      </c>
      <c r="K7" s="68">
        <f t="shared" si="0"/>
        <v>2206</v>
      </c>
      <c r="L7" s="18">
        <f>+K7/J7</f>
        <v>4.1080074487895715</v>
      </c>
      <c r="M7" s="52"/>
      <c r="N7" s="68"/>
      <c r="O7" s="68"/>
    </row>
    <row r="8" spans="1:15" ht="12.75" customHeight="1">
      <c r="A8" s="6" t="s">
        <v>92</v>
      </c>
      <c r="B8" s="19">
        <v>378</v>
      </c>
      <c r="C8" s="19">
        <v>1575</v>
      </c>
      <c r="D8" s="18">
        <f>+C8/B8</f>
        <v>4.166666666666667</v>
      </c>
      <c r="F8" s="19">
        <v>182</v>
      </c>
      <c r="G8" s="19">
        <v>648</v>
      </c>
      <c r="H8" s="18">
        <f>+G8/F8</f>
        <v>3.5604395604395602</v>
      </c>
      <c r="J8" s="68">
        <f t="shared" si="0"/>
        <v>560</v>
      </c>
      <c r="K8" s="68">
        <f t="shared" si="0"/>
        <v>2223</v>
      </c>
      <c r="L8" s="18">
        <f>+K8/J8</f>
        <v>3.969642857142857</v>
      </c>
      <c r="M8" s="52"/>
      <c r="N8" s="68"/>
      <c r="O8" s="68"/>
    </row>
    <row r="9" spans="1:15" ht="12.75" customHeight="1">
      <c r="A9" s="6" t="s">
        <v>93</v>
      </c>
      <c r="B9" s="19">
        <v>358</v>
      </c>
      <c r="C9" s="19">
        <v>1560</v>
      </c>
      <c r="D9" s="18">
        <f>+C9/B9</f>
        <v>4.35754189944134</v>
      </c>
      <c r="F9" s="19">
        <v>199</v>
      </c>
      <c r="G9" s="19">
        <v>701</v>
      </c>
      <c r="H9" s="18">
        <f>+G9/F9</f>
        <v>3.522613065326633</v>
      </c>
      <c r="J9" s="68">
        <f t="shared" si="0"/>
        <v>557</v>
      </c>
      <c r="K9" s="68">
        <f t="shared" si="0"/>
        <v>2261</v>
      </c>
      <c r="L9" s="18">
        <f>+K9/J9</f>
        <v>4.059245960502693</v>
      </c>
      <c r="M9" s="52"/>
      <c r="N9" s="68"/>
      <c r="O9" s="68"/>
    </row>
    <row r="10" spans="1:12" ht="21.75" customHeight="1">
      <c r="A10" s="83" t="s">
        <v>94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23" ht="12.75" customHeight="1">
      <c r="A11" s="2" t="s">
        <v>19</v>
      </c>
      <c r="B11" s="19">
        <v>34</v>
      </c>
      <c r="C11" s="19">
        <v>169</v>
      </c>
      <c r="D11" s="18">
        <f>+C11/B11</f>
        <v>4.970588235294118</v>
      </c>
      <c r="F11" s="19">
        <v>21</v>
      </c>
      <c r="G11" s="19">
        <v>50</v>
      </c>
      <c r="H11" s="18">
        <f>+G11/F11</f>
        <v>2.380952380952381</v>
      </c>
      <c r="J11" s="68">
        <f>+B11+F11</f>
        <v>55</v>
      </c>
      <c r="K11" s="68">
        <f>+C11+G11</f>
        <v>219</v>
      </c>
      <c r="L11" s="18">
        <f>+K11/J11</f>
        <v>3.981818181818182</v>
      </c>
      <c r="M11" s="57"/>
      <c r="N11" s="57"/>
      <c r="O11" s="17"/>
      <c r="P11" s="18"/>
      <c r="Q11" s="57"/>
      <c r="R11" s="57"/>
      <c r="S11" s="18"/>
      <c r="U11" s="57"/>
      <c r="V11" s="57"/>
      <c r="W11" s="18"/>
    </row>
    <row r="12" spans="1:23" ht="12.75" customHeight="1">
      <c r="A12" s="2" t="s">
        <v>4</v>
      </c>
      <c r="B12" s="19">
        <v>9</v>
      </c>
      <c r="C12" s="19">
        <v>55</v>
      </c>
      <c r="D12" s="18">
        <f aca="true" t="shared" si="1" ref="D12:D19">+C12/B12</f>
        <v>6.111111111111111</v>
      </c>
      <c r="F12" s="19">
        <v>1</v>
      </c>
      <c r="G12" s="19">
        <v>6</v>
      </c>
      <c r="H12" s="18">
        <f aca="true" t="shared" si="2" ref="H12:H19">+G12/F12</f>
        <v>6</v>
      </c>
      <c r="J12" s="68">
        <f aca="true" t="shared" si="3" ref="J12:J19">+B12+F12</f>
        <v>10</v>
      </c>
      <c r="K12" s="68">
        <f aca="true" t="shared" si="4" ref="K12:K19">+C12+G12</f>
        <v>61</v>
      </c>
      <c r="L12" s="18">
        <f aca="true" t="shared" si="5" ref="L12:L19">+K12/J12</f>
        <v>6.1</v>
      </c>
      <c r="M12" s="57"/>
      <c r="N12" s="52"/>
      <c r="O12" s="52"/>
      <c r="P12" s="18"/>
      <c r="Q12" s="57"/>
      <c r="R12" s="57"/>
      <c r="S12" s="18"/>
      <c r="U12" s="57"/>
      <c r="V12" s="57"/>
      <c r="W12" s="18"/>
    </row>
    <row r="13" spans="1:23" ht="12.75" customHeight="1">
      <c r="A13" s="2" t="s">
        <v>5</v>
      </c>
      <c r="B13" s="19">
        <v>68</v>
      </c>
      <c r="C13" s="19">
        <v>294</v>
      </c>
      <c r="D13" s="18">
        <f t="shared" si="1"/>
        <v>4.323529411764706</v>
      </c>
      <c r="F13" s="19">
        <v>41</v>
      </c>
      <c r="G13" s="19">
        <v>142</v>
      </c>
      <c r="H13" s="18">
        <f t="shared" si="2"/>
        <v>3.4634146341463414</v>
      </c>
      <c r="J13" s="68">
        <f t="shared" si="3"/>
        <v>109</v>
      </c>
      <c r="K13" s="68">
        <f t="shared" si="4"/>
        <v>436</v>
      </c>
      <c r="L13" s="18">
        <f t="shared" si="5"/>
        <v>4</v>
      </c>
      <c r="M13" s="57"/>
      <c r="N13" s="57"/>
      <c r="O13" s="17"/>
      <c r="P13" s="18"/>
      <c r="Q13" s="57"/>
      <c r="R13" s="57"/>
      <c r="S13" s="18"/>
      <c r="U13" s="57"/>
      <c r="V13" s="57"/>
      <c r="W13" s="18"/>
    </row>
    <row r="14" spans="1:23" ht="12.75" customHeight="1">
      <c r="A14" s="2" t="s">
        <v>6</v>
      </c>
      <c r="B14" s="19">
        <v>8</v>
      </c>
      <c r="C14" s="19">
        <v>19</v>
      </c>
      <c r="D14" s="18">
        <f t="shared" si="1"/>
        <v>2.375</v>
      </c>
      <c r="F14" s="19">
        <v>7</v>
      </c>
      <c r="G14" s="19">
        <v>15</v>
      </c>
      <c r="H14" s="18">
        <f t="shared" si="2"/>
        <v>2.142857142857143</v>
      </c>
      <c r="J14" s="68">
        <f t="shared" si="3"/>
        <v>15</v>
      </c>
      <c r="K14" s="68">
        <f t="shared" si="4"/>
        <v>34</v>
      </c>
      <c r="L14" s="18">
        <f t="shared" si="5"/>
        <v>2.2666666666666666</v>
      </c>
      <c r="M14" s="57"/>
      <c r="N14" s="57"/>
      <c r="O14" s="17"/>
      <c r="P14" s="18"/>
      <c r="Q14" s="57"/>
      <c r="R14" s="57"/>
      <c r="S14" s="18"/>
      <c r="U14" s="57"/>
      <c r="V14" s="57"/>
      <c r="W14" s="18"/>
    </row>
    <row r="15" spans="1:23" ht="12.75" customHeight="1">
      <c r="A15" s="2" t="s">
        <v>7</v>
      </c>
      <c r="B15" s="19">
        <v>64</v>
      </c>
      <c r="C15" s="19">
        <v>353</v>
      </c>
      <c r="D15" s="18">
        <f t="shared" si="1"/>
        <v>5.515625</v>
      </c>
      <c r="F15" s="19">
        <v>30</v>
      </c>
      <c r="G15" s="19">
        <v>151</v>
      </c>
      <c r="H15" s="18">
        <f t="shared" si="2"/>
        <v>5.033333333333333</v>
      </c>
      <c r="J15" s="68">
        <f t="shared" si="3"/>
        <v>94</v>
      </c>
      <c r="K15" s="68">
        <f t="shared" si="4"/>
        <v>504</v>
      </c>
      <c r="L15" s="18">
        <f t="shared" si="5"/>
        <v>5.361702127659575</v>
      </c>
      <c r="M15" s="57"/>
      <c r="N15" s="57"/>
      <c r="O15" s="17"/>
      <c r="P15" s="18"/>
      <c r="Q15" s="57"/>
      <c r="R15" s="57"/>
      <c r="S15" s="18"/>
      <c r="U15" s="57"/>
      <c r="V15" s="57"/>
      <c r="W15" s="18"/>
    </row>
    <row r="16" spans="1:23" ht="12.75" customHeight="1">
      <c r="A16" s="2" t="s">
        <v>8</v>
      </c>
      <c r="B16" s="19">
        <v>39</v>
      </c>
      <c r="C16" s="19">
        <v>142</v>
      </c>
      <c r="D16" s="18">
        <f t="shared" si="1"/>
        <v>3.641025641025641</v>
      </c>
      <c r="F16" s="19">
        <v>27</v>
      </c>
      <c r="G16" s="19">
        <v>84</v>
      </c>
      <c r="H16" s="18">
        <f t="shared" si="2"/>
        <v>3.111111111111111</v>
      </c>
      <c r="J16" s="68">
        <f t="shared" si="3"/>
        <v>66</v>
      </c>
      <c r="K16" s="68">
        <f t="shared" si="4"/>
        <v>226</v>
      </c>
      <c r="L16" s="18">
        <f t="shared" si="5"/>
        <v>3.4242424242424243</v>
      </c>
      <c r="M16" s="57"/>
      <c r="N16" s="57"/>
      <c r="O16" s="17"/>
      <c r="P16" s="18"/>
      <c r="Q16" s="57"/>
      <c r="R16" s="57"/>
      <c r="S16" s="18"/>
      <c r="U16" s="57"/>
      <c r="V16" s="57"/>
      <c r="W16" s="18"/>
    </row>
    <row r="17" spans="1:23" ht="12.75" customHeight="1">
      <c r="A17" s="2" t="s">
        <v>22</v>
      </c>
      <c r="B17" s="19">
        <v>20</v>
      </c>
      <c r="C17" s="19">
        <v>69</v>
      </c>
      <c r="D17" s="18">
        <f t="shared" si="1"/>
        <v>3.45</v>
      </c>
      <c r="F17" s="19">
        <v>5</v>
      </c>
      <c r="G17" s="19">
        <v>14</v>
      </c>
      <c r="H17" s="18">
        <f t="shared" si="2"/>
        <v>2.8</v>
      </c>
      <c r="J17" s="68">
        <f t="shared" si="3"/>
        <v>25</v>
      </c>
      <c r="K17" s="68">
        <f t="shared" si="4"/>
        <v>83</v>
      </c>
      <c r="L17" s="18">
        <f t="shared" si="5"/>
        <v>3.32</v>
      </c>
      <c r="M17" s="57"/>
      <c r="N17" s="57"/>
      <c r="O17" s="17"/>
      <c r="P17" s="18"/>
      <c r="Q17" s="57"/>
      <c r="R17" s="57"/>
      <c r="S17" s="18"/>
      <c r="U17" s="57"/>
      <c r="V17" s="57"/>
      <c r="W17" s="18"/>
    </row>
    <row r="18" spans="1:23" ht="12.75" customHeight="1">
      <c r="A18" s="2" t="s">
        <v>9</v>
      </c>
      <c r="B18" s="19">
        <v>36</v>
      </c>
      <c r="C18" s="19">
        <v>125</v>
      </c>
      <c r="D18" s="18">
        <f t="shared" si="1"/>
        <v>3.4722222222222223</v>
      </c>
      <c r="F18" s="19">
        <v>17</v>
      </c>
      <c r="G18" s="19">
        <v>55</v>
      </c>
      <c r="H18" s="18">
        <f t="shared" si="2"/>
        <v>3.235294117647059</v>
      </c>
      <c r="J18" s="68">
        <f t="shared" si="3"/>
        <v>53</v>
      </c>
      <c r="K18" s="68">
        <f t="shared" si="4"/>
        <v>180</v>
      </c>
      <c r="L18" s="18">
        <f t="shared" si="5"/>
        <v>3.3962264150943398</v>
      </c>
      <c r="M18" s="57"/>
      <c r="N18" s="57"/>
      <c r="O18" s="17"/>
      <c r="P18" s="18"/>
      <c r="Q18" s="57"/>
      <c r="R18" s="57"/>
      <c r="S18" s="18"/>
      <c r="U18" s="57"/>
      <c r="V18" s="57"/>
      <c r="W18" s="18"/>
    </row>
    <row r="19" spans="1:23" ht="12.75" customHeight="1">
      <c r="A19" s="2" t="s">
        <v>10</v>
      </c>
      <c r="B19" s="19">
        <v>80</v>
      </c>
      <c r="C19" s="19">
        <v>333</v>
      </c>
      <c r="D19" s="18">
        <f t="shared" si="1"/>
        <v>4.1625</v>
      </c>
      <c r="F19" s="19">
        <v>50</v>
      </c>
      <c r="G19" s="19">
        <v>183</v>
      </c>
      <c r="H19" s="18">
        <f t="shared" si="2"/>
        <v>3.66</v>
      </c>
      <c r="J19" s="68">
        <f t="shared" si="3"/>
        <v>130</v>
      </c>
      <c r="K19" s="68">
        <f t="shared" si="4"/>
        <v>516</v>
      </c>
      <c r="L19" s="18">
        <f t="shared" si="5"/>
        <v>3.9692307692307693</v>
      </c>
      <c r="M19" s="57"/>
      <c r="N19" s="57"/>
      <c r="O19" s="17"/>
      <c r="P19" s="18"/>
      <c r="Q19" s="57"/>
      <c r="R19" s="57"/>
      <c r="S19" s="18"/>
      <c r="U19" s="57"/>
      <c r="V19" s="57"/>
      <c r="W19" s="18"/>
    </row>
    <row r="20" spans="1:12" s="5" customFormat="1" ht="21.75" customHeight="1">
      <c r="A20" s="82" t="s">
        <v>95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.75" customHeight="1">
      <c r="A21" s="2" t="s">
        <v>23</v>
      </c>
      <c r="B21" s="19">
        <v>2189</v>
      </c>
      <c r="C21" s="19">
        <v>16002</v>
      </c>
      <c r="D21" s="18">
        <f>+C21/B21</f>
        <v>7.3101873001370485</v>
      </c>
      <c r="E21" s="18"/>
      <c r="F21" s="19">
        <v>805</v>
      </c>
      <c r="G21" s="19">
        <v>4972</v>
      </c>
      <c r="H21" s="18">
        <f>+G21/F21</f>
        <v>6.176397515527951</v>
      </c>
      <c r="J21" s="19">
        <f>+B21+F21</f>
        <v>2994</v>
      </c>
      <c r="K21" s="19">
        <f>+C21+G21</f>
        <v>20974</v>
      </c>
      <c r="L21" s="18">
        <f>+K21/J21</f>
        <v>7.005344021376086</v>
      </c>
    </row>
    <row r="22" spans="1:12" ht="12.75" customHeight="1">
      <c r="A22" s="2" t="s">
        <v>24</v>
      </c>
      <c r="B22" s="19">
        <f>+B23-B21</f>
        <v>8477</v>
      </c>
      <c r="C22" s="19">
        <f>+C23-C21</f>
        <v>54791</v>
      </c>
      <c r="D22" s="18">
        <f>+C22/B22</f>
        <v>6.463489442019583</v>
      </c>
      <c r="E22" s="18"/>
      <c r="F22" s="19">
        <f>+F23-F21</f>
        <v>7969</v>
      </c>
      <c r="G22" s="19">
        <f>+G23-G21</f>
        <v>48679</v>
      </c>
      <c r="H22" s="18">
        <f>+G22/F22</f>
        <v>6.108545614255239</v>
      </c>
      <c r="J22" s="19">
        <f>+J23-J21</f>
        <v>16446</v>
      </c>
      <c r="K22" s="19">
        <f>+K23-K21</f>
        <v>103470</v>
      </c>
      <c r="L22" s="18">
        <f>+K22/J22</f>
        <v>6.291499452754469</v>
      </c>
    </row>
    <row r="23" spans="1:13" s="3" customFormat="1" ht="12.75" customHeight="1">
      <c r="A23" s="2" t="s">
        <v>21</v>
      </c>
      <c r="B23" s="19">
        <v>10666</v>
      </c>
      <c r="C23" s="19">
        <v>70793</v>
      </c>
      <c r="D23" s="18">
        <v>7.2</v>
      </c>
      <c r="E23" s="18"/>
      <c r="F23" s="19">
        <v>8774</v>
      </c>
      <c r="G23" s="19">
        <v>53651</v>
      </c>
      <c r="H23" s="18">
        <v>6.2</v>
      </c>
      <c r="J23" s="19">
        <f>+B23+F23</f>
        <v>19440</v>
      </c>
      <c r="K23" s="19">
        <f>+C23+G23</f>
        <v>124444</v>
      </c>
      <c r="L23" s="18">
        <v>6.745677354373006</v>
      </c>
      <c r="M23" s="59"/>
    </row>
    <row r="24" spans="1:12" s="3" customFormat="1" ht="24.75" customHeight="1">
      <c r="A24" s="11" t="s">
        <v>27</v>
      </c>
      <c r="B24" s="20">
        <f>+B9/B23*100</f>
        <v>3.356459778736171</v>
      </c>
      <c r="C24" s="20">
        <f aca="true" t="shared" si="6" ref="C24:L24">+C9/C23*100</f>
        <v>2.203607701326402</v>
      </c>
      <c r="D24" s="20">
        <f t="shared" si="6"/>
        <v>60.52141527001862</v>
      </c>
      <c r="E24" s="20"/>
      <c r="F24" s="20">
        <f t="shared" si="6"/>
        <v>2.2680647367221334</v>
      </c>
      <c r="G24" s="20">
        <f t="shared" si="6"/>
        <v>1.306592607779911</v>
      </c>
      <c r="H24" s="20">
        <f t="shared" si="6"/>
        <v>56.81633976333279</v>
      </c>
      <c r="I24" s="20"/>
      <c r="J24" s="20">
        <f t="shared" si="6"/>
        <v>2.8652263374485596</v>
      </c>
      <c r="K24" s="20">
        <f t="shared" si="6"/>
        <v>1.8168814888624603</v>
      </c>
      <c r="L24" s="20">
        <f t="shared" si="6"/>
        <v>60.17551310649648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25</v>
      </c>
      <c r="B26" s="2"/>
      <c r="C26" s="2"/>
      <c r="D26" s="2"/>
      <c r="E26" s="2"/>
      <c r="F26" s="2"/>
      <c r="G26" s="2"/>
      <c r="H26" s="2"/>
    </row>
    <row r="29" spans="1:16" ht="12.75">
      <c r="A29" s="60"/>
      <c r="B29" s="65"/>
      <c r="C29" s="65"/>
      <c r="D29" s="65"/>
      <c r="E29" s="65"/>
      <c r="F29" s="65"/>
      <c r="G29" s="65"/>
      <c r="J29" s="57"/>
      <c r="K29" s="57"/>
      <c r="L29" s="57"/>
      <c r="M29" s="57"/>
      <c r="N29" s="57"/>
      <c r="O29" s="57"/>
      <c r="P29" s="57"/>
    </row>
    <row r="30" spans="1:16" ht="12.75">
      <c r="A30" s="60"/>
      <c r="B30" s="65"/>
      <c r="C30" s="65"/>
      <c r="D30" s="65"/>
      <c r="E30" s="65"/>
      <c r="F30" s="65"/>
      <c r="G30" s="65"/>
      <c r="J30" s="57"/>
      <c r="K30" s="57"/>
      <c r="L30" s="57"/>
      <c r="M30" s="57"/>
      <c r="N30" s="57"/>
      <c r="O30" s="57"/>
      <c r="P30" s="57"/>
    </row>
    <row r="31" spans="1:16" ht="12.75">
      <c r="A31" s="60"/>
      <c r="B31" s="65"/>
      <c r="C31" s="65"/>
      <c r="D31" s="65"/>
      <c r="E31" s="65"/>
      <c r="F31" s="65"/>
      <c r="G31" s="65"/>
      <c r="J31" s="57"/>
      <c r="K31" s="57"/>
      <c r="L31" s="57"/>
      <c r="M31" s="57"/>
      <c r="N31" s="57"/>
      <c r="O31" s="57"/>
      <c r="P31" s="57"/>
    </row>
    <row r="32" spans="1:16" ht="12.75">
      <c r="A32" s="60"/>
      <c r="B32" s="65"/>
      <c r="C32" s="65"/>
      <c r="D32" s="65"/>
      <c r="E32" s="65"/>
      <c r="F32" s="65"/>
      <c r="G32" s="65"/>
      <c r="J32" s="57"/>
      <c r="K32" s="57"/>
      <c r="L32" s="57"/>
      <c r="M32" s="57"/>
      <c r="N32" s="57"/>
      <c r="O32" s="57"/>
      <c r="P32" s="57"/>
    </row>
    <row r="33" spans="1:16" ht="12.75">
      <c r="A33" s="60"/>
      <c r="B33" s="65"/>
      <c r="C33" s="65"/>
      <c r="D33" s="65"/>
      <c r="E33" s="65"/>
      <c r="F33" s="65"/>
      <c r="G33" s="65"/>
      <c r="J33" s="57"/>
      <c r="K33" s="57"/>
      <c r="L33" s="57"/>
      <c r="M33" s="57"/>
      <c r="N33" s="57"/>
      <c r="O33" s="57"/>
      <c r="P33" s="57"/>
    </row>
    <row r="34" spans="1:16" ht="12.75">
      <c r="A34" s="60"/>
      <c r="B34" s="65"/>
      <c r="C34" s="65"/>
      <c r="D34" s="65"/>
      <c r="E34" s="65"/>
      <c r="F34" s="65"/>
      <c r="G34" s="65"/>
      <c r="J34" s="57"/>
      <c r="K34" s="57"/>
      <c r="L34" s="57"/>
      <c r="M34" s="57"/>
      <c r="N34" s="57"/>
      <c r="O34" s="57"/>
      <c r="P34" s="57"/>
    </row>
    <row r="35" spans="1:16" ht="12.75">
      <c r="A35" s="60"/>
      <c r="B35" s="65"/>
      <c r="C35" s="65"/>
      <c r="D35" s="65"/>
      <c r="E35" s="65"/>
      <c r="F35" s="65"/>
      <c r="G35" s="65"/>
      <c r="J35" s="57"/>
      <c r="K35" s="57"/>
      <c r="L35" s="57"/>
      <c r="M35" s="57"/>
      <c r="N35" s="57"/>
      <c r="O35" s="57"/>
      <c r="P35" s="57"/>
    </row>
    <row r="36" spans="1:16" ht="12.75">
      <c r="A36" s="60"/>
      <c r="B36" s="65"/>
      <c r="C36" s="65"/>
      <c r="D36" s="65"/>
      <c r="E36" s="65"/>
      <c r="F36" s="65"/>
      <c r="G36" s="65"/>
      <c r="J36" s="57"/>
      <c r="K36" s="57"/>
      <c r="L36" s="57"/>
      <c r="M36" s="57"/>
      <c r="N36" s="57"/>
      <c r="O36" s="57"/>
      <c r="P36" s="57"/>
    </row>
    <row r="37" spans="1:16" ht="12.75">
      <c r="A37" s="64"/>
      <c r="B37" s="65"/>
      <c r="C37" s="65"/>
      <c r="D37" s="65"/>
      <c r="E37" s="65"/>
      <c r="F37" s="65"/>
      <c r="G37" s="65"/>
      <c r="J37" s="57"/>
      <c r="K37" s="57"/>
      <c r="L37" s="57"/>
      <c r="M37" s="57"/>
      <c r="N37" s="57"/>
      <c r="O37" s="57"/>
      <c r="P37" s="57"/>
    </row>
    <row r="38" spans="1:16" ht="12.75">
      <c r="A38" s="66"/>
      <c r="B38" s="67"/>
      <c r="C38" s="67"/>
      <c r="D38" s="67"/>
      <c r="E38" s="67"/>
      <c r="F38" s="67"/>
      <c r="G38" s="67"/>
      <c r="J38" s="57"/>
      <c r="K38" s="57"/>
      <c r="L38" s="57"/>
      <c r="M38" s="57"/>
      <c r="N38" s="57"/>
      <c r="O38" s="57"/>
      <c r="P38" s="57"/>
    </row>
    <row r="41" spans="10:15" ht="12.75">
      <c r="J41" s="57"/>
      <c r="K41" s="57"/>
      <c r="L41" s="57"/>
      <c r="M41" s="57"/>
      <c r="N41" s="57"/>
      <c r="O41" s="57"/>
    </row>
    <row r="42" spans="10:15" ht="12.75">
      <c r="J42" s="57"/>
      <c r="K42" s="57"/>
      <c r="L42" s="57"/>
      <c r="M42" s="57"/>
      <c r="N42" s="57"/>
      <c r="O42" s="57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4"/>
      <c r="B2" s="84" t="s">
        <v>15</v>
      </c>
      <c r="C2" s="84"/>
      <c r="D2" s="84"/>
      <c r="E2" s="84"/>
      <c r="F2" s="12"/>
      <c r="G2" s="90" t="s">
        <v>16</v>
      </c>
      <c r="H2" s="90"/>
      <c r="I2" s="90"/>
      <c r="J2" s="90"/>
      <c r="K2" s="90"/>
    </row>
    <row r="3" spans="1:11" ht="24.75" customHeight="1">
      <c r="A3" s="89"/>
      <c r="B3" s="85"/>
      <c r="C3" s="85"/>
      <c r="D3" s="85"/>
      <c r="E3" s="85"/>
      <c r="F3" s="15"/>
      <c r="G3" s="91" t="s">
        <v>26</v>
      </c>
      <c r="H3" s="91"/>
      <c r="I3" s="16"/>
      <c r="J3" s="90" t="s">
        <v>18</v>
      </c>
      <c r="K3" s="90"/>
    </row>
    <row r="4" spans="1:11" ht="24.75" customHeight="1">
      <c r="A4" s="85"/>
      <c r="B4" s="13" t="s">
        <v>11</v>
      </c>
      <c r="C4" s="13" t="s">
        <v>12</v>
      </c>
      <c r="D4" s="13" t="s">
        <v>13</v>
      </c>
      <c r="E4" s="13" t="s">
        <v>14</v>
      </c>
      <c r="F4" s="14"/>
      <c r="G4" s="13" t="s">
        <v>11</v>
      </c>
      <c r="H4" s="13" t="s">
        <v>12</v>
      </c>
      <c r="I4" s="14"/>
      <c r="J4" s="13" t="s">
        <v>17</v>
      </c>
      <c r="K4" s="13" t="s">
        <v>12</v>
      </c>
    </row>
    <row r="5" spans="1:11" ht="21.75" customHeight="1">
      <c r="A5" s="87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2.75" customHeight="1">
      <c r="A6" s="40" t="s">
        <v>88</v>
      </c>
      <c r="B6" s="19">
        <v>1171</v>
      </c>
      <c r="C6" s="19">
        <v>113749</v>
      </c>
      <c r="D6" s="19">
        <v>51474</v>
      </c>
      <c r="E6" s="19">
        <v>49916</v>
      </c>
      <c r="G6" s="19">
        <v>111</v>
      </c>
      <c r="H6" s="19">
        <v>38111</v>
      </c>
      <c r="J6" s="72" t="s">
        <v>89</v>
      </c>
      <c r="K6" s="19">
        <v>28299</v>
      </c>
    </row>
    <row r="7" spans="1:15" ht="12.75" customHeight="1">
      <c r="A7" s="40" t="s">
        <v>90</v>
      </c>
      <c r="B7" s="19">
        <v>1208</v>
      </c>
      <c r="C7" s="19">
        <v>116972</v>
      </c>
      <c r="D7" s="19">
        <v>53061</v>
      </c>
      <c r="E7" s="19">
        <v>51408</v>
      </c>
      <c r="G7" s="19">
        <v>108</v>
      </c>
      <c r="H7" s="19">
        <v>38311</v>
      </c>
      <c r="J7" s="19">
        <v>3728</v>
      </c>
      <c r="K7" s="19">
        <v>35300</v>
      </c>
      <c r="N7" s="68"/>
      <c r="O7" s="68"/>
    </row>
    <row r="8" spans="1:15" ht="12.75" customHeight="1">
      <c r="A8" s="40" t="s">
        <v>92</v>
      </c>
      <c r="B8" s="19">
        <v>1260</v>
      </c>
      <c r="C8" s="19">
        <v>119365</v>
      </c>
      <c r="D8" s="19">
        <v>53897</v>
      </c>
      <c r="E8" s="19">
        <v>52542</v>
      </c>
      <c r="G8" s="19">
        <v>106</v>
      </c>
      <c r="H8" s="19">
        <v>34516</v>
      </c>
      <c r="J8" s="19">
        <v>3976</v>
      </c>
      <c r="K8" s="19">
        <v>38062</v>
      </c>
      <c r="N8" s="68"/>
      <c r="O8" s="68"/>
    </row>
    <row r="9" spans="1:15" ht="12.75" customHeight="1">
      <c r="A9" s="40" t="s">
        <v>93</v>
      </c>
      <c r="B9" s="19">
        <v>1271</v>
      </c>
      <c r="C9" s="19">
        <v>121799</v>
      </c>
      <c r="D9" s="19">
        <v>54399</v>
      </c>
      <c r="E9" s="19">
        <v>53121</v>
      </c>
      <c r="G9" s="19">
        <f>SUM(G12:G20)</f>
        <v>98</v>
      </c>
      <c r="H9" s="19">
        <f>SUM(H12:H20)</f>
        <v>32544</v>
      </c>
      <c r="J9" s="19">
        <f>SUM(J12:J20)</f>
        <v>3478</v>
      </c>
      <c r="K9" s="19">
        <f>SUM(K12:K20)</f>
        <v>40686</v>
      </c>
      <c r="N9" s="68"/>
      <c r="O9" s="68"/>
    </row>
    <row r="10" spans="1:15" ht="12.75" customHeight="1">
      <c r="A10" s="40" t="s">
        <v>96</v>
      </c>
      <c r="B10" s="19">
        <v>1352</v>
      </c>
      <c r="C10" s="19">
        <v>126401</v>
      </c>
      <c r="D10" s="19">
        <v>56445</v>
      </c>
      <c r="E10" s="19">
        <v>55086</v>
      </c>
      <c r="G10" s="19">
        <v>98</v>
      </c>
      <c r="H10" s="19">
        <v>32544</v>
      </c>
      <c r="J10" s="19">
        <v>3478</v>
      </c>
      <c r="K10" s="19">
        <v>40686</v>
      </c>
      <c r="N10" s="68"/>
      <c r="O10" s="68"/>
    </row>
    <row r="11" spans="1:11" ht="21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7" ht="12.75" customHeight="1">
      <c r="A12" s="41" t="s">
        <v>19</v>
      </c>
      <c r="B12" s="19">
        <v>119</v>
      </c>
      <c r="C12" s="19">
        <v>12332</v>
      </c>
      <c r="D12" s="19">
        <v>5561</v>
      </c>
      <c r="E12" s="19">
        <v>5494</v>
      </c>
      <c r="F12" s="19"/>
      <c r="G12" s="19">
        <v>7</v>
      </c>
      <c r="H12" s="19">
        <v>2589</v>
      </c>
      <c r="I12" s="19"/>
      <c r="J12" s="19">
        <v>289</v>
      </c>
      <c r="K12" s="19">
        <v>3076</v>
      </c>
      <c r="N12" s="68"/>
      <c r="O12" s="68"/>
      <c r="P12" s="77"/>
      <c r="Q12" s="77"/>
    </row>
    <row r="13" spans="1:17" ht="12.75" customHeight="1">
      <c r="A13" s="41" t="s">
        <v>4</v>
      </c>
      <c r="B13" s="19">
        <v>15</v>
      </c>
      <c r="C13" s="19">
        <v>1897</v>
      </c>
      <c r="D13" s="19">
        <v>827</v>
      </c>
      <c r="E13" s="19">
        <v>820</v>
      </c>
      <c r="F13" s="19"/>
      <c r="G13" s="19">
        <v>1</v>
      </c>
      <c r="H13" s="19">
        <v>468</v>
      </c>
      <c r="I13" s="19"/>
      <c r="J13" s="19">
        <v>59</v>
      </c>
      <c r="K13" s="19">
        <v>1156</v>
      </c>
      <c r="N13" s="68"/>
      <c r="O13" s="68"/>
      <c r="P13" s="77"/>
      <c r="Q13" s="77"/>
    </row>
    <row r="14" spans="1:17" ht="12.75" customHeight="1">
      <c r="A14" s="41" t="s">
        <v>5</v>
      </c>
      <c r="B14" s="19">
        <v>140</v>
      </c>
      <c r="C14" s="19">
        <v>14370</v>
      </c>
      <c r="D14" s="19">
        <v>6455</v>
      </c>
      <c r="E14" s="19">
        <v>6415</v>
      </c>
      <c r="F14" s="19"/>
      <c r="G14" s="19">
        <v>10</v>
      </c>
      <c r="H14" s="19">
        <v>4420</v>
      </c>
      <c r="I14" s="19"/>
      <c r="J14" s="19">
        <v>609</v>
      </c>
      <c r="K14" s="19">
        <v>6168</v>
      </c>
      <c r="N14" s="68"/>
      <c r="O14" s="68"/>
      <c r="P14" s="77"/>
      <c r="Q14" s="77"/>
    </row>
    <row r="15" spans="1:17" ht="12.75" customHeight="1">
      <c r="A15" s="41" t="s">
        <v>6</v>
      </c>
      <c r="B15" s="19">
        <v>23</v>
      </c>
      <c r="C15" s="19">
        <v>1649</v>
      </c>
      <c r="D15" s="19">
        <v>865</v>
      </c>
      <c r="E15" s="19">
        <v>865</v>
      </c>
      <c r="F15" s="19"/>
      <c r="G15" s="19">
        <v>0</v>
      </c>
      <c r="H15" s="19">
        <v>0</v>
      </c>
      <c r="I15" s="19"/>
      <c r="J15" s="19">
        <v>121</v>
      </c>
      <c r="K15" s="19">
        <v>1177</v>
      </c>
      <c r="N15" s="68"/>
      <c r="O15" s="68"/>
      <c r="P15" s="77"/>
      <c r="Q15" s="77"/>
    </row>
    <row r="16" spans="1:17" ht="12.75" customHeight="1">
      <c r="A16" s="41" t="s">
        <v>7</v>
      </c>
      <c r="B16" s="19">
        <v>422</v>
      </c>
      <c r="C16" s="19">
        <v>30914</v>
      </c>
      <c r="D16" s="19">
        <v>14752</v>
      </c>
      <c r="E16" s="19">
        <v>14162</v>
      </c>
      <c r="F16" s="19"/>
      <c r="G16" s="19">
        <v>25</v>
      </c>
      <c r="H16" s="19">
        <v>9201</v>
      </c>
      <c r="I16" s="19"/>
      <c r="J16" s="19">
        <v>651</v>
      </c>
      <c r="K16" s="19">
        <v>9800</v>
      </c>
      <c r="N16" s="68"/>
      <c r="O16" s="68"/>
      <c r="P16" s="77"/>
      <c r="Q16" s="77"/>
    </row>
    <row r="17" spans="1:17" ht="12.75" customHeight="1">
      <c r="A17" s="41" t="s">
        <v>8</v>
      </c>
      <c r="B17" s="19">
        <v>219</v>
      </c>
      <c r="C17" s="19">
        <v>27871</v>
      </c>
      <c r="D17" s="19">
        <v>12072</v>
      </c>
      <c r="E17" s="19">
        <v>11743</v>
      </c>
      <c r="F17" s="19"/>
      <c r="G17" s="19">
        <v>14</v>
      </c>
      <c r="H17" s="19">
        <v>4582</v>
      </c>
      <c r="I17" s="19"/>
      <c r="J17" s="19">
        <v>527</v>
      </c>
      <c r="K17" s="19">
        <v>6013</v>
      </c>
      <c r="N17" s="68"/>
      <c r="O17" s="68"/>
      <c r="P17" s="77"/>
      <c r="Q17" s="77"/>
    </row>
    <row r="18" spans="1:17" ht="12.75" customHeight="1">
      <c r="A18" s="41" t="s">
        <v>22</v>
      </c>
      <c r="B18" s="19">
        <v>93</v>
      </c>
      <c r="C18" s="19">
        <v>10498</v>
      </c>
      <c r="D18" s="19">
        <v>4091</v>
      </c>
      <c r="E18" s="19">
        <v>4103</v>
      </c>
      <c r="F18" s="19"/>
      <c r="G18" s="19">
        <v>11</v>
      </c>
      <c r="H18" s="19">
        <v>2560</v>
      </c>
      <c r="I18" s="19"/>
      <c r="J18" s="19">
        <v>353</v>
      </c>
      <c r="K18" s="19">
        <v>3103</v>
      </c>
      <c r="N18" s="68"/>
      <c r="O18" s="68"/>
      <c r="P18" s="77"/>
      <c r="Q18" s="77"/>
    </row>
    <row r="19" spans="1:17" ht="12.75" customHeight="1">
      <c r="A19" s="41" t="s">
        <v>9</v>
      </c>
      <c r="B19" s="19">
        <v>132</v>
      </c>
      <c r="C19" s="19">
        <v>10834</v>
      </c>
      <c r="D19" s="19">
        <v>4828</v>
      </c>
      <c r="E19" s="19">
        <v>4764</v>
      </c>
      <c r="F19" s="19"/>
      <c r="G19" s="19">
        <v>13</v>
      </c>
      <c r="H19" s="19">
        <v>3006</v>
      </c>
      <c r="I19" s="19"/>
      <c r="J19" s="19">
        <v>366</v>
      </c>
      <c r="K19" s="19">
        <v>4079</v>
      </c>
      <c r="N19" s="68"/>
      <c r="O19" s="68"/>
      <c r="P19" s="77"/>
      <c r="Q19" s="77"/>
    </row>
    <row r="20" spans="1:17" ht="12.75" customHeight="1">
      <c r="A20" s="41" t="s">
        <v>10</v>
      </c>
      <c r="B20" s="19">
        <v>189</v>
      </c>
      <c r="C20" s="19">
        <v>16036</v>
      </c>
      <c r="D20" s="19">
        <v>6994</v>
      </c>
      <c r="E20" s="19">
        <v>6720</v>
      </c>
      <c r="F20" s="19"/>
      <c r="G20" s="19">
        <v>17</v>
      </c>
      <c r="H20" s="19">
        <v>5718</v>
      </c>
      <c r="I20" s="19"/>
      <c r="J20" s="19">
        <v>503</v>
      </c>
      <c r="K20" s="19">
        <v>6114</v>
      </c>
      <c r="N20" s="68"/>
      <c r="O20" s="68"/>
      <c r="P20" s="77"/>
      <c r="Q20" s="77"/>
    </row>
    <row r="21" spans="1:17" s="5" customFormat="1" ht="21.75" customHeight="1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P21" s="78"/>
      <c r="Q21" s="78"/>
    </row>
    <row r="22" spans="1:11" ht="12.75" customHeight="1">
      <c r="A22" s="41" t="s">
        <v>23</v>
      </c>
      <c r="B22" s="19">
        <v>6991</v>
      </c>
      <c r="C22" s="19">
        <v>626834</v>
      </c>
      <c r="D22" s="19">
        <v>285037</v>
      </c>
      <c r="E22" s="19">
        <v>275971</v>
      </c>
      <c r="F22" s="19"/>
      <c r="G22" s="19">
        <v>852</v>
      </c>
      <c r="H22" s="19">
        <v>392990</v>
      </c>
      <c r="I22" s="19"/>
      <c r="J22" s="72">
        <v>18456</v>
      </c>
      <c r="K22" s="19">
        <v>201687</v>
      </c>
    </row>
    <row r="23" spans="1:11" ht="12.75" customHeight="1">
      <c r="A23" s="41" t="s">
        <v>24</v>
      </c>
      <c r="B23" s="19">
        <f>+B24-B22</f>
        <v>26920</v>
      </c>
      <c r="C23" s="19">
        <f aca="true" t="shared" si="0" ref="C23:K23">+C24-C22</f>
        <v>1625802</v>
      </c>
      <c r="D23" s="19">
        <f t="shared" si="0"/>
        <v>811338</v>
      </c>
      <c r="E23" s="19">
        <f t="shared" si="0"/>
        <v>816458</v>
      </c>
      <c r="F23" s="19"/>
      <c r="G23" s="19">
        <f t="shared" si="0"/>
        <v>1807</v>
      </c>
      <c r="H23" s="19">
        <f t="shared" si="0"/>
        <v>973846</v>
      </c>
      <c r="I23" s="19"/>
      <c r="J23" s="19">
        <f t="shared" si="0"/>
        <v>98703</v>
      </c>
      <c r="K23" s="19">
        <f t="shared" si="0"/>
        <v>920579</v>
      </c>
    </row>
    <row r="24" spans="1:11" s="3" customFormat="1" ht="12.75" customHeight="1">
      <c r="A24" s="41" t="s">
        <v>21</v>
      </c>
      <c r="B24" s="19">
        <v>33911</v>
      </c>
      <c r="C24" s="19">
        <v>2252636</v>
      </c>
      <c r="D24" s="19">
        <v>1096375</v>
      </c>
      <c r="E24" s="19">
        <v>1092429</v>
      </c>
      <c r="F24" s="19"/>
      <c r="G24" s="19">
        <v>2659</v>
      </c>
      <c r="H24" s="19">
        <v>1366836</v>
      </c>
      <c r="I24" s="19"/>
      <c r="J24" s="72">
        <v>117159</v>
      </c>
      <c r="K24" s="19">
        <v>1122266</v>
      </c>
    </row>
    <row r="25" spans="1:11" s="3" customFormat="1" ht="24.75" customHeight="1">
      <c r="A25" s="42" t="s">
        <v>27</v>
      </c>
      <c r="B25" s="20">
        <f>B10/B24*100</f>
        <v>3.98690690336469</v>
      </c>
      <c r="C25" s="20">
        <f aca="true" t="shared" si="1" ref="C25:K25">C10/C24*100</f>
        <v>5.61124833306402</v>
      </c>
      <c r="D25" s="20">
        <f t="shared" si="1"/>
        <v>5.148329722950633</v>
      </c>
      <c r="E25" s="20">
        <f t="shared" si="1"/>
        <v>5.042524502736563</v>
      </c>
      <c r="F25" s="20"/>
      <c r="G25" s="20">
        <f t="shared" si="1"/>
        <v>3.685596088755171</v>
      </c>
      <c r="H25" s="20">
        <f t="shared" si="1"/>
        <v>2.380973284285752</v>
      </c>
      <c r="I25" s="20"/>
      <c r="J25" s="20">
        <f t="shared" si="1"/>
        <v>2.968615300574433</v>
      </c>
      <c r="K25" s="20">
        <f t="shared" si="1"/>
        <v>3.6253437242151145</v>
      </c>
    </row>
    <row r="26" spans="1:11" ht="12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3.5" customHeight="1">
      <c r="A27" s="41" t="s">
        <v>78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75">
      <c r="A28" s="45" t="s">
        <v>91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1406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0.28125" style="1" customWidth="1"/>
    <col min="8" max="9" width="9.140625" style="1" customWidth="1"/>
    <col min="10" max="10" width="11.421875" style="1" customWidth="1"/>
    <col min="11" max="11" width="9.140625" style="1" customWidth="1"/>
    <col min="12" max="12" width="10.8515625" style="1" customWidth="1"/>
    <col min="13" max="16384" width="9.140625" style="1" customWidth="1"/>
  </cols>
  <sheetData>
    <row r="1" ht="21.75" customHeight="1">
      <c r="A1" s="28" t="s">
        <v>86</v>
      </c>
    </row>
    <row r="2" ht="19.5" customHeight="1">
      <c r="A2" s="30" t="s">
        <v>98</v>
      </c>
    </row>
    <row r="3" spans="1:7" ht="20.25" customHeight="1">
      <c r="A3" s="91" t="s">
        <v>62</v>
      </c>
      <c r="B3" s="91" t="s">
        <v>2</v>
      </c>
      <c r="C3" s="91" t="s">
        <v>3</v>
      </c>
      <c r="D3" s="91" t="s">
        <v>77</v>
      </c>
      <c r="E3" s="34"/>
      <c r="F3" s="90" t="s">
        <v>99</v>
      </c>
      <c r="G3" s="90"/>
    </row>
    <row r="4" spans="1:7" ht="21" customHeight="1">
      <c r="A4" s="93"/>
      <c r="B4" s="93"/>
      <c r="C4" s="93"/>
      <c r="D4" s="93"/>
      <c r="E4" s="31"/>
      <c r="F4" s="27" t="s">
        <v>2</v>
      </c>
      <c r="G4" s="27" t="s">
        <v>31</v>
      </c>
    </row>
    <row r="5" spans="1:7" ht="22.5" customHeight="1">
      <c r="A5" s="92" t="s">
        <v>81</v>
      </c>
      <c r="B5" s="92"/>
      <c r="C5" s="92"/>
      <c r="D5" s="92"/>
      <c r="E5" s="92"/>
      <c r="F5" s="92"/>
      <c r="G5" s="92"/>
    </row>
    <row r="6" spans="1:13" ht="12.75">
      <c r="A6" s="1" t="s">
        <v>32</v>
      </c>
      <c r="B6" s="32">
        <v>17648</v>
      </c>
      <c r="C6" s="32">
        <v>59788</v>
      </c>
      <c r="D6" s="33">
        <f>C6/B6</f>
        <v>3.3878059836808703</v>
      </c>
      <c r="E6" s="29"/>
      <c r="F6" s="52">
        <v>40.49836796433405</v>
      </c>
      <c r="G6" s="52">
        <v>53.70060927016118</v>
      </c>
      <c r="I6" s="32"/>
      <c r="J6" s="32"/>
      <c r="K6" s="32"/>
      <c r="L6" s="32"/>
      <c r="M6" s="52"/>
    </row>
    <row r="7" spans="1:13" ht="12.75">
      <c r="A7" s="1" t="s">
        <v>33</v>
      </c>
      <c r="B7" s="32">
        <v>41401</v>
      </c>
      <c r="C7" s="32">
        <v>219256</v>
      </c>
      <c r="D7" s="33">
        <f aca="true" t="shared" si="0" ref="D7:D18">C7/B7</f>
        <v>5.295910726794038</v>
      </c>
      <c r="E7" s="33"/>
      <c r="F7" s="52">
        <v>22.238625291564546</v>
      </c>
      <c r="G7" s="52">
        <v>49.551528214502525</v>
      </c>
      <c r="I7" s="32"/>
      <c r="J7" s="32"/>
      <c r="K7" s="32"/>
      <c r="L7" s="32"/>
      <c r="M7" s="52"/>
    </row>
    <row r="8" spans="1:13" ht="12.75">
      <c r="A8" s="1" t="s">
        <v>34</v>
      </c>
      <c r="B8" s="32">
        <v>15781</v>
      </c>
      <c r="C8" s="32">
        <v>82138</v>
      </c>
      <c r="D8" s="33">
        <f t="shared" si="0"/>
        <v>5.204866611748305</v>
      </c>
      <c r="E8" s="33"/>
      <c r="F8" s="52">
        <v>101.3910158244002</v>
      </c>
      <c r="G8" s="52">
        <v>94.05580362416424</v>
      </c>
      <c r="I8" s="32"/>
      <c r="J8" s="32"/>
      <c r="K8" s="32"/>
      <c r="L8" s="32"/>
      <c r="M8" s="52"/>
    </row>
    <row r="9" spans="1:13" ht="12.75">
      <c r="A9" s="1" t="s">
        <v>35</v>
      </c>
      <c r="B9" s="32">
        <v>25062</v>
      </c>
      <c r="C9" s="32">
        <v>107864</v>
      </c>
      <c r="D9" s="33">
        <f t="shared" si="0"/>
        <v>4.30388636182268</v>
      </c>
      <c r="E9" s="33"/>
      <c r="F9" s="52">
        <v>-0.3697078115682757</v>
      </c>
      <c r="G9" s="52">
        <v>6.881756656328349</v>
      </c>
      <c r="I9" s="32"/>
      <c r="J9" s="32"/>
      <c r="K9" s="32"/>
      <c r="L9" s="32"/>
      <c r="M9" s="52"/>
    </row>
    <row r="10" spans="1:13" ht="12.75">
      <c r="A10" s="1" t="s">
        <v>36</v>
      </c>
      <c r="B10" s="32">
        <v>14825</v>
      </c>
      <c r="C10" s="32">
        <v>64602</v>
      </c>
      <c r="D10" s="33">
        <f t="shared" si="0"/>
        <v>4.357639123102866</v>
      </c>
      <c r="E10" s="33"/>
      <c r="F10" s="52">
        <v>-21.13103154758737</v>
      </c>
      <c r="G10" s="52">
        <v>-17.848877133192616</v>
      </c>
      <c r="I10" s="32"/>
      <c r="J10" s="32"/>
      <c r="K10" s="32"/>
      <c r="L10" s="32"/>
      <c r="M10" s="52"/>
    </row>
    <row r="11" spans="1:13" ht="12.75">
      <c r="A11" s="1" t="s">
        <v>37</v>
      </c>
      <c r="B11" s="32">
        <v>100078</v>
      </c>
      <c r="C11" s="32">
        <v>409700</v>
      </c>
      <c r="D11" s="33">
        <f t="shared" si="0"/>
        <v>4.093806830672076</v>
      </c>
      <c r="E11" s="33"/>
      <c r="F11" s="52">
        <v>4.879377921234095</v>
      </c>
      <c r="G11" s="52">
        <v>11.497859578556046</v>
      </c>
      <c r="I11" s="32"/>
      <c r="J11" s="32"/>
      <c r="K11" s="32"/>
      <c r="L11" s="32"/>
      <c r="M11" s="52"/>
    </row>
    <row r="12" spans="1:13" ht="12.75">
      <c r="A12" s="1" t="s">
        <v>38</v>
      </c>
      <c r="B12" s="32">
        <v>69538</v>
      </c>
      <c r="C12" s="32">
        <v>253992</v>
      </c>
      <c r="D12" s="33">
        <f t="shared" si="0"/>
        <v>3.6525640656907017</v>
      </c>
      <c r="E12" s="33"/>
      <c r="F12" s="52">
        <v>-2.745416148025896</v>
      </c>
      <c r="G12" s="52">
        <v>0.9214337652429805</v>
      </c>
      <c r="I12" s="32"/>
      <c r="J12" s="32"/>
      <c r="K12" s="32"/>
      <c r="L12" s="32"/>
      <c r="M12" s="52"/>
    </row>
    <row r="13" spans="1:13" ht="12.75">
      <c r="A13" s="1" t="s">
        <v>39</v>
      </c>
      <c r="B13" s="32">
        <v>309746</v>
      </c>
      <c r="C13" s="32">
        <v>1101060</v>
      </c>
      <c r="D13" s="33">
        <f t="shared" si="0"/>
        <v>3.5547190278486243</v>
      </c>
      <c r="E13" s="29"/>
      <c r="F13" s="52">
        <v>2.4868477649472283</v>
      </c>
      <c r="G13" s="52">
        <v>9.89730501777126</v>
      </c>
      <c r="I13" s="32"/>
      <c r="J13" s="32"/>
      <c r="K13" s="32"/>
      <c r="L13" s="32"/>
      <c r="M13" s="52"/>
    </row>
    <row r="14" spans="1:13" ht="12.75">
      <c r="A14" s="1" t="s">
        <v>40</v>
      </c>
      <c r="B14" s="32">
        <v>54921</v>
      </c>
      <c r="C14" s="32">
        <v>226937</v>
      </c>
      <c r="D14" s="33">
        <f t="shared" si="0"/>
        <v>4.13206241692613</v>
      </c>
      <c r="E14" s="29"/>
      <c r="F14" s="52">
        <v>6.076291646547574</v>
      </c>
      <c r="G14" s="52">
        <v>13.851610669904233</v>
      </c>
      <c r="I14" s="32"/>
      <c r="J14" s="32"/>
      <c r="K14" s="32"/>
      <c r="L14" s="32"/>
      <c r="M14" s="52"/>
    </row>
    <row r="15" spans="1:13" ht="12.75">
      <c r="A15" s="1" t="s">
        <v>41</v>
      </c>
      <c r="B15" s="32">
        <v>2199</v>
      </c>
      <c r="C15" s="32">
        <v>10015</v>
      </c>
      <c r="D15" s="33">
        <f t="shared" si="0"/>
        <v>4.554342883128695</v>
      </c>
      <c r="E15" s="29"/>
      <c r="F15" s="52">
        <v>-33.78500451671184</v>
      </c>
      <c r="G15" s="52">
        <v>-12.256877518836518</v>
      </c>
      <c r="I15" s="32"/>
      <c r="J15" s="32"/>
      <c r="K15" s="32"/>
      <c r="L15" s="32"/>
      <c r="M15" s="52"/>
    </row>
    <row r="16" spans="1:13" ht="12.75">
      <c r="A16" s="1" t="s">
        <v>42</v>
      </c>
      <c r="B16" s="32">
        <v>277052</v>
      </c>
      <c r="C16" s="32">
        <v>1084372</v>
      </c>
      <c r="D16" s="33">
        <f t="shared" si="0"/>
        <v>3.9139656093440944</v>
      </c>
      <c r="E16" s="29"/>
      <c r="F16" s="52">
        <v>11.213606458009679</v>
      </c>
      <c r="G16" s="52">
        <v>18.247871123503742</v>
      </c>
      <c r="I16" s="32"/>
      <c r="J16" s="32"/>
      <c r="K16" s="32"/>
      <c r="L16" s="32"/>
      <c r="M16" s="52"/>
    </row>
    <row r="17" spans="1:13" ht="12.75">
      <c r="A17" s="1" t="s">
        <v>43</v>
      </c>
      <c r="B17" s="32">
        <v>56474</v>
      </c>
      <c r="C17" s="32">
        <v>203743</v>
      </c>
      <c r="D17" s="33">
        <f t="shared" si="0"/>
        <v>3.6077309912526117</v>
      </c>
      <c r="E17" s="29"/>
      <c r="F17" s="52">
        <v>3.009630818619584</v>
      </c>
      <c r="G17" s="52">
        <v>14.481010951222387</v>
      </c>
      <c r="I17" s="32"/>
      <c r="J17" s="32"/>
      <c r="K17" s="32"/>
      <c r="L17" s="32"/>
      <c r="M17" s="52"/>
    </row>
    <row r="18" spans="1:13" ht="12.75">
      <c r="A18" s="1" t="s">
        <v>44</v>
      </c>
      <c r="B18" s="32">
        <v>35677</v>
      </c>
      <c r="C18" s="32">
        <v>127403</v>
      </c>
      <c r="D18" s="33">
        <f t="shared" si="0"/>
        <v>3.571012136670684</v>
      </c>
      <c r="E18" s="29"/>
      <c r="F18" s="52">
        <v>7.493220849653511</v>
      </c>
      <c r="G18" s="52">
        <v>23.86781262760806</v>
      </c>
      <c r="I18" s="32"/>
      <c r="J18" s="32"/>
      <c r="K18" s="32"/>
      <c r="L18" s="32"/>
      <c r="M18" s="52"/>
    </row>
    <row r="19" spans="1:13" ht="12.75">
      <c r="A19" s="1" t="s">
        <v>45</v>
      </c>
      <c r="B19" s="32">
        <v>6529</v>
      </c>
      <c r="C19" s="32">
        <v>22417</v>
      </c>
      <c r="D19" s="33">
        <f>C19/B19</f>
        <v>3.43345075815592</v>
      </c>
      <c r="E19" s="29"/>
      <c r="F19" s="52">
        <v>-4.435011709601881</v>
      </c>
      <c r="G19" s="52">
        <v>19.11264612114772</v>
      </c>
      <c r="I19" s="32"/>
      <c r="J19" s="32"/>
      <c r="K19" s="32"/>
      <c r="L19" s="32"/>
      <c r="M19" s="52"/>
    </row>
    <row r="20" spans="1:13" ht="12.75">
      <c r="A20" s="1" t="s">
        <v>46</v>
      </c>
      <c r="B20" s="32">
        <v>120978</v>
      </c>
      <c r="C20" s="32">
        <v>269995</v>
      </c>
      <c r="D20" s="33">
        <f>C20/B20</f>
        <v>2.2317694126204763</v>
      </c>
      <c r="E20" s="29"/>
      <c r="F20" s="52">
        <v>17.288115874585543</v>
      </c>
      <c r="G20" s="52">
        <v>15.43476959648389</v>
      </c>
      <c r="I20" s="32"/>
      <c r="J20" s="32"/>
      <c r="K20" s="32"/>
      <c r="L20" s="32"/>
      <c r="M20" s="52"/>
    </row>
    <row r="21" spans="1:13" ht="12.75">
      <c r="A21" s="1" t="s">
        <v>47</v>
      </c>
      <c r="B21" s="32">
        <v>9352</v>
      </c>
      <c r="C21" s="32">
        <v>20737</v>
      </c>
      <c r="D21" s="33">
        <f>C21/B21</f>
        <v>2.2173866552609067</v>
      </c>
      <c r="E21" s="29"/>
      <c r="F21" s="52">
        <v>26.63507109004739</v>
      </c>
      <c r="G21" s="52">
        <v>19.34277163904237</v>
      </c>
      <c r="I21" s="32"/>
      <c r="J21" s="32"/>
      <c r="K21" s="32"/>
      <c r="L21" s="32"/>
      <c r="M21" s="52"/>
    </row>
    <row r="22" spans="1:13" ht="12.75">
      <c r="A22" s="1" t="s">
        <v>48</v>
      </c>
      <c r="B22" s="32">
        <v>5230</v>
      </c>
      <c r="C22" s="32">
        <v>16421</v>
      </c>
      <c r="D22" s="33">
        <f>C22/B22</f>
        <v>3.1397705544933077</v>
      </c>
      <c r="E22" s="29"/>
      <c r="F22" s="52">
        <v>70.97090552468126</v>
      </c>
      <c r="G22" s="52">
        <v>61.14818449460256</v>
      </c>
      <c r="I22" s="32"/>
      <c r="J22" s="32"/>
      <c r="K22" s="32"/>
      <c r="L22" s="32"/>
      <c r="M22" s="52"/>
    </row>
    <row r="23" spans="1:13" ht="12.75">
      <c r="A23" s="21" t="s">
        <v>80</v>
      </c>
      <c r="B23" s="48">
        <v>18921</v>
      </c>
      <c r="C23" s="48">
        <v>72469</v>
      </c>
      <c r="D23" s="49">
        <f>C23/B23</f>
        <v>3.830082976586861</v>
      </c>
      <c r="E23" s="50"/>
      <c r="F23" s="52">
        <v>5.656689747598833</v>
      </c>
      <c r="G23" s="52">
        <v>17.63493222952684</v>
      </c>
      <c r="I23" s="48"/>
      <c r="J23" s="48"/>
      <c r="K23" s="48"/>
      <c r="L23" s="48"/>
      <c r="M23" s="52"/>
    </row>
    <row r="24" spans="1:12" ht="21.75" customHeight="1">
      <c r="A24" s="92" t="s">
        <v>63</v>
      </c>
      <c r="B24" s="92"/>
      <c r="C24" s="92"/>
      <c r="D24" s="92"/>
      <c r="E24" s="92"/>
      <c r="F24" s="92"/>
      <c r="G24" s="92"/>
      <c r="K24" s="32"/>
      <c r="L24" s="32"/>
    </row>
    <row r="25" spans="1:13" ht="12.75">
      <c r="A25" s="1" t="s">
        <v>49</v>
      </c>
      <c r="B25" s="32">
        <v>26024</v>
      </c>
      <c r="C25" s="32">
        <v>131344</v>
      </c>
      <c r="D25" s="33">
        <f>C25/B25</f>
        <v>5.047033507531509</v>
      </c>
      <c r="E25" s="29"/>
      <c r="F25" s="33">
        <v>36.187136951174836</v>
      </c>
      <c r="G25" s="33">
        <v>165.37894247671392</v>
      </c>
      <c r="I25" s="32"/>
      <c r="J25" s="32"/>
      <c r="K25" s="32"/>
      <c r="L25" s="32"/>
      <c r="M25" s="52"/>
    </row>
    <row r="26" spans="1:13" ht="12.75">
      <c r="A26" s="1" t="s">
        <v>50</v>
      </c>
      <c r="B26" s="32">
        <v>131273</v>
      </c>
      <c r="C26" s="32">
        <v>358558</v>
      </c>
      <c r="D26" s="33">
        <f aca="true" t="shared" si="1" ref="D26:D36">C26/B26</f>
        <v>2.731391832288437</v>
      </c>
      <c r="E26" s="73"/>
      <c r="F26" s="33">
        <v>6.400758656464788</v>
      </c>
      <c r="G26" s="33">
        <v>5.967502645064798</v>
      </c>
      <c r="I26" s="32"/>
      <c r="J26" s="32"/>
      <c r="K26" s="32"/>
      <c r="L26" s="32"/>
      <c r="M26" s="52"/>
    </row>
    <row r="27" spans="1:13" ht="12.75">
      <c r="A27" s="1" t="s">
        <v>51</v>
      </c>
      <c r="B27" s="32">
        <v>3019</v>
      </c>
      <c r="C27" s="32">
        <v>7583</v>
      </c>
      <c r="D27" s="33">
        <f t="shared" si="1"/>
        <v>2.511758860549851</v>
      </c>
      <c r="E27" s="73"/>
      <c r="F27" s="33">
        <v>31.2038244241634</v>
      </c>
      <c r="G27" s="33">
        <v>22.16851941356532</v>
      </c>
      <c r="I27" s="32"/>
      <c r="J27" s="32"/>
      <c r="K27" s="32"/>
      <c r="L27" s="32"/>
      <c r="M27" s="52"/>
    </row>
    <row r="28" spans="1:13" ht="24" customHeight="1">
      <c r="A28" s="1" t="s">
        <v>52</v>
      </c>
      <c r="B28" s="32">
        <v>2173</v>
      </c>
      <c r="C28" s="32">
        <v>5148</v>
      </c>
      <c r="D28" s="33">
        <f t="shared" si="1"/>
        <v>2.3690750115048322</v>
      </c>
      <c r="E28" s="73"/>
      <c r="F28" s="33">
        <v>22.97679683078664</v>
      </c>
      <c r="G28" s="33">
        <v>-0.425531914893611</v>
      </c>
      <c r="I28" s="32"/>
      <c r="J28" s="32"/>
      <c r="K28" s="32"/>
      <c r="L28" s="32"/>
      <c r="M28" s="52"/>
    </row>
    <row r="29" spans="1:13" ht="12.75">
      <c r="A29" s="1" t="s">
        <v>53</v>
      </c>
      <c r="B29" s="32">
        <v>16285</v>
      </c>
      <c r="C29" s="32">
        <v>35864</v>
      </c>
      <c r="D29" s="33">
        <f t="shared" si="1"/>
        <v>2.202272029474977</v>
      </c>
      <c r="E29" s="73"/>
      <c r="F29" s="33">
        <v>30.582952449683262</v>
      </c>
      <c r="G29" s="33">
        <v>20.36111017887707</v>
      </c>
      <c r="I29" s="32"/>
      <c r="J29" s="32"/>
      <c r="K29" s="32"/>
      <c r="L29" s="32"/>
      <c r="M29" s="52"/>
    </row>
    <row r="30" spans="1:13" ht="12.75">
      <c r="A30" s="1" t="s">
        <v>54</v>
      </c>
      <c r="B30" s="32">
        <v>26410</v>
      </c>
      <c r="C30" s="32">
        <v>52890</v>
      </c>
      <c r="D30" s="33">
        <f t="shared" si="1"/>
        <v>2.0026505111700112</v>
      </c>
      <c r="E30" s="73"/>
      <c r="F30" s="33">
        <v>60.070307291350986</v>
      </c>
      <c r="G30" s="33">
        <v>50.92885883057957</v>
      </c>
      <c r="I30" s="32"/>
      <c r="J30" s="32"/>
      <c r="K30" s="32"/>
      <c r="L30" s="32"/>
      <c r="M30" s="52"/>
    </row>
    <row r="31" spans="1:13" ht="12.75">
      <c r="A31" s="1" t="s">
        <v>55</v>
      </c>
      <c r="B31" s="32">
        <v>6707</v>
      </c>
      <c r="C31" s="32">
        <v>16769</v>
      </c>
      <c r="D31" s="33">
        <f t="shared" si="1"/>
        <v>2.500223646936037</v>
      </c>
      <c r="E31" s="73"/>
      <c r="F31" s="33">
        <v>24.180707276430297</v>
      </c>
      <c r="G31" s="33">
        <v>9.222953168761805</v>
      </c>
      <c r="I31" s="32"/>
      <c r="J31" s="32"/>
      <c r="K31" s="32"/>
      <c r="L31" s="32"/>
      <c r="M31" s="52"/>
    </row>
    <row r="32" spans="1:13" ht="21.75" customHeight="1">
      <c r="A32" s="1" t="s">
        <v>56</v>
      </c>
      <c r="B32" s="32">
        <v>36556</v>
      </c>
      <c r="C32" s="32">
        <v>84631</v>
      </c>
      <c r="D32" s="33">
        <f t="shared" si="1"/>
        <v>2.3151055914213807</v>
      </c>
      <c r="E32" s="73"/>
      <c r="F32" s="33">
        <v>-3.206503031747289</v>
      </c>
      <c r="G32" s="33">
        <v>30.863911181209517</v>
      </c>
      <c r="I32" s="32"/>
      <c r="J32" s="32"/>
      <c r="K32" s="32"/>
      <c r="L32" s="32"/>
      <c r="M32" s="52"/>
    </row>
    <row r="33" spans="1:13" ht="12.75">
      <c r="A33" s="1" t="s">
        <v>57</v>
      </c>
      <c r="B33" s="32">
        <v>27258</v>
      </c>
      <c r="C33" s="32">
        <v>67864</v>
      </c>
      <c r="D33" s="33">
        <f t="shared" si="1"/>
        <v>2.4896910998605915</v>
      </c>
      <c r="E33" s="73"/>
      <c r="F33" s="33">
        <v>21.4705882352941</v>
      </c>
      <c r="G33" s="33">
        <v>21.404676291168002</v>
      </c>
      <c r="I33" s="32"/>
      <c r="J33" s="32"/>
      <c r="K33" s="32"/>
      <c r="L33" s="32"/>
      <c r="M33" s="52"/>
    </row>
    <row r="34" spans="1:13" ht="22.5" customHeight="1">
      <c r="A34" s="1" t="s">
        <v>58</v>
      </c>
      <c r="B34" s="32">
        <v>15911</v>
      </c>
      <c r="C34" s="32">
        <v>47704</v>
      </c>
      <c r="D34" s="33">
        <f t="shared" si="1"/>
        <v>2.998177361573754</v>
      </c>
      <c r="E34" s="73"/>
      <c r="F34" s="33">
        <v>13.544565760365373</v>
      </c>
      <c r="G34" s="33">
        <v>17.465711260495922</v>
      </c>
      <c r="I34" s="32"/>
      <c r="J34" s="32"/>
      <c r="K34" s="32"/>
      <c r="L34" s="32"/>
      <c r="M34" s="52"/>
    </row>
    <row r="35" spans="1:13" ht="12.75">
      <c r="A35" s="1" t="s">
        <v>59</v>
      </c>
      <c r="B35" s="32">
        <v>788</v>
      </c>
      <c r="C35" s="32">
        <v>3098</v>
      </c>
      <c r="D35" s="33">
        <f t="shared" si="1"/>
        <v>3.931472081218274</v>
      </c>
      <c r="E35" s="73"/>
      <c r="F35" s="33">
        <v>-38.86733902249806</v>
      </c>
      <c r="G35" s="33">
        <v>-19.76171976171976</v>
      </c>
      <c r="I35" s="32"/>
      <c r="J35" s="32"/>
      <c r="K35" s="32"/>
      <c r="L35" s="32"/>
      <c r="M35" s="52"/>
    </row>
    <row r="36" spans="1:13" ht="12.75">
      <c r="A36" s="2" t="s">
        <v>61</v>
      </c>
      <c r="B36" s="35">
        <v>1380</v>
      </c>
      <c r="C36" s="35">
        <v>4817</v>
      </c>
      <c r="D36" s="36">
        <f t="shared" si="1"/>
        <v>3.4905797101449276</v>
      </c>
      <c r="E36" s="74"/>
      <c r="F36" s="33">
        <v>42.70941054808685</v>
      </c>
      <c r="G36" s="33">
        <v>23.449513070220405</v>
      </c>
      <c r="I36" s="35"/>
      <c r="J36" s="35"/>
      <c r="K36" s="35"/>
      <c r="L36" s="35"/>
      <c r="M36" s="52"/>
    </row>
    <row r="37" spans="1:13" ht="12.75">
      <c r="A37" s="1" t="s">
        <v>60</v>
      </c>
      <c r="B37" s="32">
        <v>2216</v>
      </c>
      <c r="C37" s="32">
        <v>9025</v>
      </c>
      <c r="D37" s="33">
        <f>C37/B37</f>
        <v>4.072653429602888</v>
      </c>
      <c r="E37" s="73"/>
      <c r="F37" s="33">
        <v>-22.081575246132218</v>
      </c>
      <c r="G37" s="33">
        <v>-3.175624932947102</v>
      </c>
      <c r="I37" s="32"/>
      <c r="J37" s="32"/>
      <c r="K37" s="32"/>
      <c r="L37" s="32"/>
      <c r="M37" s="52"/>
    </row>
    <row r="38" spans="1:7" ht="12.75">
      <c r="A38" s="23"/>
      <c r="B38" s="37"/>
      <c r="C38" s="37"/>
      <c r="D38" s="38"/>
      <c r="E38" s="23"/>
      <c r="F38" s="38"/>
      <c r="G38" s="38"/>
    </row>
    <row r="39" spans="1:7" ht="13.5" customHeight="1">
      <c r="A39" s="47" t="s">
        <v>79</v>
      </c>
      <c r="B39" s="47"/>
      <c r="C39" s="47"/>
      <c r="D39" s="47"/>
      <c r="E39" s="47"/>
      <c r="F39" s="47"/>
      <c r="G39" s="39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6" t="s">
        <v>85</v>
      </c>
    </row>
    <row r="2" spans="1:9" ht="20.25" customHeight="1">
      <c r="A2" s="91" t="s">
        <v>76</v>
      </c>
      <c r="B2" s="90" t="s">
        <v>2</v>
      </c>
      <c r="C2" s="90"/>
      <c r="D2" s="34"/>
      <c r="E2" s="90" t="s">
        <v>3</v>
      </c>
      <c r="F2" s="90"/>
      <c r="G2" s="34"/>
      <c r="H2" s="90" t="s">
        <v>100</v>
      </c>
      <c r="I2" s="90"/>
    </row>
    <row r="3" spans="1:9" ht="21" customHeight="1">
      <c r="A3" s="93"/>
      <c r="B3" s="27">
        <v>2010</v>
      </c>
      <c r="C3" s="27">
        <v>2011</v>
      </c>
      <c r="D3" s="23"/>
      <c r="E3" s="27">
        <v>2010</v>
      </c>
      <c r="F3" s="27">
        <v>2011</v>
      </c>
      <c r="G3" s="23"/>
      <c r="H3" s="27" t="s">
        <v>2</v>
      </c>
      <c r="I3" s="27" t="s">
        <v>3</v>
      </c>
    </row>
    <row r="4" spans="1:9" ht="22.5" customHeight="1">
      <c r="A4" s="87" t="s">
        <v>0</v>
      </c>
      <c r="B4" s="87"/>
      <c r="C4" s="87"/>
      <c r="D4" s="87"/>
      <c r="E4" s="87"/>
      <c r="F4" s="87"/>
      <c r="G4" s="94"/>
      <c r="H4" s="94"/>
      <c r="I4" s="94"/>
    </row>
    <row r="5" spans="1:9" ht="12.75">
      <c r="A5" s="1" t="s">
        <v>64</v>
      </c>
      <c r="B5" s="32">
        <v>91444</v>
      </c>
      <c r="C5" s="32">
        <v>93049</v>
      </c>
      <c r="E5" s="32">
        <v>264981</v>
      </c>
      <c r="F5" s="32">
        <v>257162</v>
      </c>
      <c r="H5" s="75">
        <f>C5/2227409*100</f>
        <v>4.177454612062715</v>
      </c>
      <c r="I5" s="75">
        <f>F5/6901880*100</f>
        <v>3.7259703153343726</v>
      </c>
    </row>
    <row r="6" spans="1:9" ht="12.75">
      <c r="A6" s="1" t="s">
        <v>65</v>
      </c>
      <c r="B6" s="1">
        <v>112842</v>
      </c>
      <c r="C6" s="1">
        <v>105112</v>
      </c>
      <c r="E6" s="32">
        <v>277290</v>
      </c>
      <c r="F6" s="32">
        <v>248511</v>
      </c>
      <c r="H6" s="75">
        <f aca="true" t="shared" si="0" ref="H6:H17">C6/2227409*100</f>
        <v>4.719025558395427</v>
      </c>
      <c r="I6" s="75">
        <f aca="true" t="shared" si="1" ref="I6:I17">F6/6901880*100</f>
        <v>3.6006276550736898</v>
      </c>
    </row>
    <row r="7" spans="1:9" ht="12.75">
      <c r="A7" s="1" t="s">
        <v>66</v>
      </c>
      <c r="B7" s="32">
        <v>134139</v>
      </c>
      <c r="C7" s="32">
        <v>145991</v>
      </c>
      <c r="E7" s="32">
        <v>378815</v>
      </c>
      <c r="F7" s="32">
        <v>344196</v>
      </c>
      <c r="H7" s="75">
        <f t="shared" si="0"/>
        <v>6.554296943219678</v>
      </c>
      <c r="I7" s="75">
        <f t="shared" si="1"/>
        <v>4.986989052258226</v>
      </c>
    </row>
    <row r="8" spans="1:9" ht="12.75">
      <c r="A8" s="1" t="s">
        <v>67</v>
      </c>
      <c r="B8" s="32">
        <v>219871</v>
      </c>
      <c r="C8" s="32">
        <v>203268</v>
      </c>
      <c r="E8" s="32">
        <v>479803</v>
      </c>
      <c r="F8" s="32">
        <v>469947</v>
      </c>
      <c r="H8" s="75">
        <f t="shared" si="0"/>
        <v>9.125760019825725</v>
      </c>
      <c r="I8" s="75">
        <f t="shared" si="1"/>
        <v>6.808970889091088</v>
      </c>
    </row>
    <row r="9" spans="1:9" ht="12.75">
      <c r="A9" s="1" t="s">
        <v>68</v>
      </c>
      <c r="B9" s="32">
        <v>249620</v>
      </c>
      <c r="C9" s="32">
        <v>227729</v>
      </c>
      <c r="E9" s="32">
        <v>611796</v>
      </c>
      <c r="F9" s="32">
        <v>602317</v>
      </c>
      <c r="H9" s="75">
        <f t="shared" si="0"/>
        <v>10.223941808621587</v>
      </c>
      <c r="I9" s="75">
        <f t="shared" si="1"/>
        <v>8.726854132497234</v>
      </c>
    </row>
    <row r="10" spans="1:9" ht="12.75">
      <c r="A10" s="1" t="s">
        <v>69</v>
      </c>
      <c r="B10" s="32">
        <v>266126</v>
      </c>
      <c r="C10" s="32">
        <v>284729</v>
      </c>
      <c r="E10" s="32">
        <v>886539</v>
      </c>
      <c r="F10" s="32">
        <v>988806</v>
      </c>
      <c r="H10" s="75">
        <f t="shared" si="0"/>
        <v>12.782968911412318</v>
      </c>
      <c r="I10" s="75">
        <f t="shared" si="1"/>
        <v>14.32661825473639</v>
      </c>
    </row>
    <row r="11" spans="1:9" ht="12.75">
      <c r="A11" s="1" t="s">
        <v>70</v>
      </c>
      <c r="B11" s="32">
        <v>309009</v>
      </c>
      <c r="C11" s="32">
        <v>343001</v>
      </c>
      <c r="E11" s="32">
        <v>1338905</v>
      </c>
      <c r="F11" s="32">
        <v>1424098</v>
      </c>
      <c r="H11" s="75">
        <f t="shared" si="0"/>
        <v>15.39910272428638</v>
      </c>
      <c r="I11" s="75">
        <f t="shared" si="1"/>
        <v>20.633479573681374</v>
      </c>
    </row>
    <row r="12" spans="1:9" ht="12.75">
      <c r="A12" s="1" t="s">
        <v>71</v>
      </c>
      <c r="B12" s="32">
        <v>438249</v>
      </c>
      <c r="C12" s="32">
        <v>444439</v>
      </c>
      <c r="E12" s="32">
        <v>1966005</v>
      </c>
      <c r="F12" s="32">
        <v>2047629</v>
      </c>
      <c r="H12" s="75">
        <f t="shared" si="0"/>
        <v>19.953183272582628</v>
      </c>
      <c r="I12" s="75">
        <f t="shared" si="1"/>
        <v>29.6676992355706</v>
      </c>
    </row>
    <row r="13" spans="1:9" ht="12.75">
      <c r="A13" s="1" t="s">
        <v>72</v>
      </c>
      <c r="B13" s="32">
        <v>254401</v>
      </c>
      <c r="C13" s="32">
        <v>276665</v>
      </c>
      <c r="E13" s="32">
        <v>945192</v>
      </c>
      <c r="F13" s="32">
        <v>1032419</v>
      </c>
      <c r="H13" s="75">
        <f t="shared" si="0"/>
        <v>12.420933919185924</v>
      </c>
      <c r="I13" s="75">
        <f t="shared" si="1"/>
        <v>14.958518548569375</v>
      </c>
    </row>
    <row r="14" spans="1:9" ht="12.75">
      <c r="A14" s="1" t="s">
        <v>73</v>
      </c>
      <c r="B14" s="32">
        <v>154625</v>
      </c>
      <c r="C14" s="32">
        <v>167900</v>
      </c>
      <c r="E14" s="32">
        <v>397237</v>
      </c>
      <c r="F14" s="32">
        <v>501340</v>
      </c>
      <c r="H14" s="75">
        <f t="shared" si="0"/>
        <v>7.537906150150242</v>
      </c>
      <c r="I14" s="75">
        <f t="shared" si="1"/>
        <v>7.263817974233107</v>
      </c>
    </row>
    <row r="15" spans="1:9" ht="12.75">
      <c r="A15" s="1" t="s">
        <v>74</v>
      </c>
      <c r="B15" s="32">
        <v>108660</v>
      </c>
      <c r="C15" s="32">
        <v>116812</v>
      </c>
      <c r="E15" s="32">
        <v>266985</v>
      </c>
      <c r="F15" s="32">
        <v>334276</v>
      </c>
      <c r="H15" s="75">
        <f t="shared" si="0"/>
        <v>5.244299542652472</v>
      </c>
      <c r="I15" s="75">
        <f t="shared" si="1"/>
        <v>4.843260097248866</v>
      </c>
    </row>
    <row r="16" spans="1:9" ht="12.75">
      <c r="A16" s="1" t="s">
        <v>75</v>
      </c>
      <c r="B16" s="32">
        <v>117998</v>
      </c>
      <c r="C16" s="32">
        <v>125307</v>
      </c>
      <c r="E16" s="32">
        <v>279586</v>
      </c>
      <c r="F16" s="32">
        <v>345158</v>
      </c>
      <c r="H16" s="75">
        <f t="shared" si="0"/>
        <v>5.62568437139295</v>
      </c>
      <c r="I16" s="75">
        <f t="shared" si="1"/>
        <v>5.0009272835807055</v>
      </c>
    </row>
    <row r="17" spans="1:12" s="51" customFormat="1" ht="12.75">
      <c r="A17" s="51" t="s">
        <v>28</v>
      </c>
      <c r="B17" s="79">
        <f>SUM(B5:B16)</f>
        <v>2456984</v>
      </c>
      <c r="C17" s="79">
        <f>SUM(C5:C16)</f>
        <v>2534002</v>
      </c>
      <c r="D17" s="79"/>
      <c r="E17" s="79">
        <f>SUM(E5:E16)</f>
        <v>8093134</v>
      </c>
      <c r="F17" s="79">
        <f>SUM(F5:F16)</f>
        <v>8595859</v>
      </c>
      <c r="H17" s="80">
        <f t="shared" si="0"/>
        <v>113.76455783378805</v>
      </c>
      <c r="I17" s="80">
        <f t="shared" si="1"/>
        <v>124.54373301187502</v>
      </c>
      <c r="L17" s="81"/>
    </row>
    <row r="18" spans="1:9" ht="21.75" customHeight="1">
      <c r="A18" s="92" t="s">
        <v>1</v>
      </c>
      <c r="B18" s="92"/>
      <c r="C18" s="92"/>
      <c r="D18" s="92"/>
      <c r="E18" s="92"/>
      <c r="F18" s="92"/>
      <c r="G18" s="92"/>
      <c r="H18" s="92"/>
      <c r="I18" s="92"/>
    </row>
    <row r="19" spans="1:9" ht="12.75">
      <c r="A19" s="1" t="s">
        <v>64</v>
      </c>
      <c r="B19" s="32">
        <v>22583</v>
      </c>
      <c r="C19" s="32">
        <v>27083</v>
      </c>
      <c r="E19" s="32">
        <v>71442</v>
      </c>
      <c r="F19" s="32">
        <v>94203</v>
      </c>
      <c r="H19" s="75">
        <f>C19/1337787*100</f>
        <v>2.0244627881718094</v>
      </c>
      <c r="I19" s="75">
        <f>F19/4467865*100</f>
        <v>2.1084567237371763</v>
      </c>
    </row>
    <row r="20" spans="1:9" ht="12.75" customHeight="1">
      <c r="A20" s="1" t="s">
        <v>65</v>
      </c>
      <c r="B20" s="32">
        <v>28977</v>
      </c>
      <c r="C20" s="32">
        <v>33137</v>
      </c>
      <c r="E20" s="32">
        <v>91362</v>
      </c>
      <c r="F20" s="32">
        <v>115495</v>
      </c>
      <c r="H20" s="75">
        <f aca="true" t="shared" si="2" ref="H20:H31">C20/1337787*100</f>
        <v>2.4770011967525476</v>
      </c>
      <c r="I20" s="75">
        <f aca="true" t="shared" si="3" ref="I20:I31">F20/4467865*100</f>
        <v>2.585015438022411</v>
      </c>
    </row>
    <row r="21" spans="1:9" ht="12.75" customHeight="1">
      <c r="A21" s="1" t="s">
        <v>66</v>
      </c>
      <c r="B21" s="32">
        <v>71551</v>
      </c>
      <c r="C21" s="32">
        <v>69071</v>
      </c>
      <c r="E21" s="32">
        <v>199401</v>
      </c>
      <c r="F21" s="32">
        <v>226321</v>
      </c>
      <c r="H21" s="75">
        <f t="shared" si="2"/>
        <v>5.163079025285789</v>
      </c>
      <c r="I21" s="75">
        <f t="shared" si="3"/>
        <v>5.065529061419716</v>
      </c>
    </row>
    <row r="22" spans="1:9" ht="12.75" customHeight="1">
      <c r="A22" s="1" t="s">
        <v>67</v>
      </c>
      <c r="B22" s="32">
        <v>145861</v>
      </c>
      <c r="C22" s="32">
        <v>193660</v>
      </c>
      <c r="E22" s="32">
        <v>386464</v>
      </c>
      <c r="F22" s="32">
        <v>528097</v>
      </c>
      <c r="H22" s="75">
        <f t="shared" si="2"/>
        <v>14.47614605314598</v>
      </c>
      <c r="I22" s="75">
        <f t="shared" si="3"/>
        <v>11.819896080118804</v>
      </c>
    </row>
    <row r="23" spans="1:9" ht="12.75" customHeight="1">
      <c r="A23" s="1" t="s">
        <v>68</v>
      </c>
      <c r="B23" s="32">
        <v>227713</v>
      </c>
      <c r="C23" s="32">
        <v>239031</v>
      </c>
      <c r="E23" s="32">
        <v>669738</v>
      </c>
      <c r="F23" s="32">
        <v>742427</v>
      </c>
      <c r="H23" s="75">
        <f t="shared" si="2"/>
        <v>17.867642606782695</v>
      </c>
      <c r="I23" s="75">
        <f t="shared" si="3"/>
        <v>16.617041920469845</v>
      </c>
    </row>
    <row r="24" spans="1:9" ht="12.75" customHeight="1">
      <c r="A24" s="1" t="s">
        <v>69</v>
      </c>
      <c r="B24" s="32">
        <v>178868</v>
      </c>
      <c r="C24" s="32">
        <v>198521</v>
      </c>
      <c r="E24" s="32">
        <v>635274</v>
      </c>
      <c r="F24" s="32">
        <v>767842</v>
      </c>
      <c r="H24" s="75">
        <f t="shared" si="2"/>
        <v>14.839507335622187</v>
      </c>
      <c r="I24" s="75">
        <f t="shared" si="3"/>
        <v>17.18588184737005</v>
      </c>
    </row>
    <row r="25" spans="1:9" ht="12.75" customHeight="1">
      <c r="A25" s="1" t="s">
        <v>70</v>
      </c>
      <c r="B25" s="32">
        <v>178546</v>
      </c>
      <c r="C25" s="32">
        <v>205812</v>
      </c>
      <c r="E25" s="32">
        <v>813599</v>
      </c>
      <c r="F25" s="32">
        <v>907509</v>
      </c>
      <c r="H25" s="75">
        <f t="shared" si="2"/>
        <v>15.384511884178872</v>
      </c>
      <c r="I25" s="75">
        <f t="shared" si="3"/>
        <v>20.3119163179729</v>
      </c>
    </row>
    <row r="26" spans="1:9" ht="12.75" customHeight="1">
      <c r="A26" s="1" t="s">
        <v>71</v>
      </c>
      <c r="B26" s="32">
        <v>180922</v>
      </c>
      <c r="C26" s="32">
        <v>189498</v>
      </c>
      <c r="E26" s="32">
        <v>761243</v>
      </c>
      <c r="F26" s="32">
        <v>850508</v>
      </c>
      <c r="H26" s="75">
        <f t="shared" si="2"/>
        <v>14.165035241036128</v>
      </c>
      <c r="I26" s="75">
        <f t="shared" si="3"/>
        <v>19.036116802992034</v>
      </c>
    </row>
    <row r="27" spans="1:9" ht="12.75" customHeight="1">
      <c r="A27" s="1" t="s">
        <v>72</v>
      </c>
      <c r="B27" s="32">
        <v>224130</v>
      </c>
      <c r="C27" s="32">
        <v>258766</v>
      </c>
      <c r="E27" s="32">
        <v>747314</v>
      </c>
      <c r="F27" s="32">
        <v>902991</v>
      </c>
      <c r="H27" s="75">
        <f t="shared" si="2"/>
        <v>19.34284007842803</v>
      </c>
      <c r="I27" s="75">
        <f t="shared" si="3"/>
        <v>20.210794193647303</v>
      </c>
    </row>
    <row r="28" spans="1:9" ht="12.75" customHeight="1">
      <c r="A28" s="1" t="s">
        <v>73</v>
      </c>
      <c r="B28" s="32">
        <v>172188</v>
      </c>
      <c r="C28" s="32">
        <v>186959</v>
      </c>
      <c r="E28" s="32">
        <v>533928</v>
      </c>
      <c r="F28" s="32">
        <v>633245</v>
      </c>
      <c r="H28" s="75">
        <f t="shared" si="2"/>
        <v>13.975244190592374</v>
      </c>
      <c r="I28" s="75">
        <f t="shared" si="3"/>
        <v>14.173324395432719</v>
      </c>
    </row>
    <row r="29" spans="1:9" ht="12.75" customHeight="1">
      <c r="A29" s="1" t="s">
        <v>74</v>
      </c>
      <c r="B29" s="32">
        <v>60113</v>
      </c>
      <c r="C29" s="32">
        <v>44034</v>
      </c>
      <c r="E29" s="32">
        <v>169740</v>
      </c>
      <c r="F29" s="32">
        <v>169102</v>
      </c>
      <c r="H29" s="75">
        <f t="shared" si="2"/>
        <v>3.291555382134824</v>
      </c>
      <c r="I29" s="75">
        <f t="shared" si="3"/>
        <v>3.7848502584567796</v>
      </c>
    </row>
    <row r="30" spans="1:9" ht="12.75" customHeight="1">
      <c r="A30" s="1" t="s">
        <v>75</v>
      </c>
      <c r="B30" s="32">
        <v>39741</v>
      </c>
      <c r="C30" s="32">
        <v>31117</v>
      </c>
      <c r="E30" s="32">
        <v>114909</v>
      </c>
      <c r="F30" s="32">
        <v>109390</v>
      </c>
      <c r="H30" s="75">
        <f t="shared" si="2"/>
        <v>2.326005559928449</v>
      </c>
      <c r="I30" s="75">
        <f t="shared" si="3"/>
        <v>2.4483729924695576</v>
      </c>
    </row>
    <row r="31" spans="1:9" s="51" customFormat="1" ht="12.75" customHeight="1">
      <c r="A31" s="51" t="s">
        <v>28</v>
      </c>
      <c r="B31" s="79">
        <f>SUM(B19:B30)</f>
        <v>1531193</v>
      </c>
      <c r="C31" s="79">
        <f>SUM(C19:C30)</f>
        <v>1676689</v>
      </c>
      <c r="D31" s="79"/>
      <c r="E31" s="79">
        <f>SUM(E19:E30)</f>
        <v>5194414</v>
      </c>
      <c r="F31" s="79">
        <f>SUM(F19:F30)</f>
        <v>6047130</v>
      </c>
      <c r="H31" s="80">
        <f t="shared" si="2"/>
        <v>125.33303134205968</v>
      </c>
      <c r="I31" s="80">
        <f t="shared" si="3"/>
        <v>135.3471960321093</v>
      </c>
    </row>
    <row r="32" spans="1:9" ht="12.75">
      <c r="A32" s="23"/>
      <c r="B32" s="38"/>
      <c r="C32" s="38"/>
      <c r="D32" s="23"/>
      <c r="E32" s="38"/>
      <c r="F32" s="38"/>
      <c r="G32" s="23"/>
      <c r="H32" s="38"/>
      <c r="I32" s="38"/>
    </row>
    <row r="33" spans="1:6" ht="13.5" customHeight="1">
      <c r="A33" s="47" t="s">
        <v>79</v>
      </c>
      <c r="B33" s="47"/>
      <c r="C33" s="47"/>
      <c r="D33" s="47"/>
      <c r="E33" s="47"/>
      <c r="F33" s="47"/>
    </row>
    <row r="36" spans="2:6" ht="12.75">
      <c r="B36" s="68"/>
      <c r="C36" s="68"/>
      <c r="D36" s="68"/>
      <c r="E36" s="68"/>
      <c r="F36" s="68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2010-09-23T08:08:48Z</cp:lastPrinted>
  <dcterms:created xsi:type="dcterms:W3CDTF">2000-03-01T10:11:48Z</dcterms:created>
  <dcterms:modified xsi:type="dcterms:W3CDTF">2012-10-25T08:02:35Z</dcterms:modified>
  <cp:category/>
  <cp:version/>
  <cp:contentType/>
  <cp:contentStatus/>
</cp:coreProperties>
</file>