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 Gara Anac 6700735" sheetId="1" r:id="rId1"/>
    <sheet name="ASP di AGRIGENTO" sheetId="2" r:id="rId2"/>
    <sheet name=" Area DI PALERMO" sheetId="3" r:id="rId3"/>
    <sheet name=" ASP di TRAPANI" sheetId="4" r:id="rId4"/>
    <sheet name="DATI DITTE AGGIUDICATARIE" sheetId="5" r:id="rId5"/>
    <sheet name="GRADUATORIE - AGGIUDICATARI" sheetId="6" r:id="rId6"/>
    <sheet name="SUBAPPALTATORI LOTTI NN.1 E 2" sheetId="7" r:id="rId7"/>
  </sheets>
  <definedNames/>
  <calcPr fullCalcOnLoad="1"/>
</workbook>
</file>

<file path=xl/sharedStrings.xml><?xml version="1.0" encoding="utf-8"?>
<sst xmlns="http://schemas.openxmlformats.org/spreadsheetml/2006/main" count="233" uniqueCount="131">
  <si>
    <t>Codice gara telematica divisa in lotti</t>
  </si>
  <si>
    <t>Lotto</t>
  </si>
  <si>
    <t>Oggetto della gara</t>
  </si>
  <si>
    <t>Codice identificativo della gara (CIG)</t>
  </si>
  <si>
    <t>Importo totale a base di gara,comprensivo della sicurezza</t>
  </si>
  <si>
    <t>kg</t>
  </si>
  <si>
    <t>prezzo al kg a base d’asta</t>
  </si>
  <si>
    <t xml:space="preserve">Ragione sociale della ditta aggiudicataria </t>
  </si>
  <si>
    <t>Ribasso o punteggio di aggiudicazione della gara</t>
  </si>
  <si>
    <t>Importo di aggiudicazione della gara per 4 anni</t>
  </si>
  <si>
    <t>Risparmio</t>
  </si>
  <si>
    <t>% di sconto</t>
  </si>
  <si>
    <t>prezzo kg / FUSTO</t>
  </si>
  <si>
    <t>G00018</t>
  </si>
  <si>
    <t>1</t>
  </si>
  <si>
    <t>Raccolta, trasporto e smaltimento di rifiuti sanitari pericolosi</t>
  </si>
  <si>
    <t>7022656FOC</t>
  </si>
  <si>
    <t>A.T.I.:  UGRI S.N.C. RUAMBIENTE SERVIZI SRL WASTEAM SRL</t>
  </si>
  <si>
    <t>2</t>
  </si>
  <si>
    <t>Raccolta, trasporto e smaltimento di rifiuti sanitari non pericolosi</t>
  </si>
  <si>
    <t>702266025D</t>
  </si>
  <si>
    <t>R.T.I. : UGRI S.N.C. DI URSO MASSIMILIANO &amp; C., AMBIECO S.N.C. DI MANGIO FABIO &amp; C., RUAMBIENTE SERVIZI S.R.L.</t>
  </si>
  <si>
    <t>3</t>
  </si>
  <si>
    <t>Raccolta, trasporto e smaltimento di rifiuti sanitari radioattivi</t>
  </si>
  <si>
    <t>70226645A9</t>
  </si>
  <si>
    <t>fusti I°</t>
  </si>
  <si>
    <t>Campoverde srl</t>
  </si>
  <si>
    <t>fusti II°</t>
  </si>
  <si>
    <t>6</t>
  </si>
  <si>
    <t>7022671B6E</t>
  </si>
  <si>
    <t>9</t>
  </si>
  <si>
    <t>7022675EBA</t>
  </si>
  <si>
    <t>variante TP lotto 1 per 4 anni</t>
  </si>
  <si>
    <t xml:space="preserve">totale </t>
  </si>
  <si>
    <t>ASP AGRIGENTO</t>
  </si>
  <si>
    <t>PROSPETTO ANNUO</t>
  </si>
  <si>
    <t>Lotto 1 CIG 7022656FOC</t>
  </si>
  <si>
    <t>prezzo al kg</t>
  </si>
  <si>
    <t>quantità kg</t>
  </si>
  <si>
    <t>PREZZO Totale</t>
  </si>
  <si>
    <t>Lotto 2 CIG 702266025D</t>
  </si>
  <si>
    <t>Lotto 3 CIG 70226645A9</t>
  </si>
  <si>
    <t>prezzo FUSTO I°</t>
  </si>
  <si>
    <t>prezzo FUSTO II°</t>
  </si>
  <si>
    <t>quantità fusti I°</t>
  </si>
  <si>
    <t>quantità fusti II°</t>
  </si>
  <si>
    <t xml:space="preserve">PREZZO </t>
  </si>
  <si>
    <t>Lotto n.3 CIG 70226645A9</t>
  </si>
  <si>
    <t xml:space="preserve">quantità </t>
  </si>
  <si>
    <t>prezzo FUSTO</t>
  </si>
  <si>
    <t>A.S.P. 6 di Palermo</t>
  </si>
  <si>
    <t>Villa Sofia Cervello Ospedali Riuniti</t>
  </si>
  <si>
    <t>I°</t>
  </si>
  <si>
    <t>ARNAS Civico</t>
  </si>
  <si>
    <t>II°</t>
  </si>
  <si>
    <t>AUOP Policlinico Giaccone</t>
  </si>
  <si>
    <t>ISMETT</t>
  </si>
  <si>
    <t>totale</t>
  </si>
  <si>
    <t>Lotto 1 variante (solo C.E.R. 18.01.03)</t>
  </si>
  <si>
    <t>quantità nuova kg</t>
  </si>
  <si>
    <t xml:space="preserve">PREZZO TOTALE CIG NUOVO </t>
  </si>
  <si>
    <t xml:space="preserve">Codice fiscale </t>
  </si>
  <si>
    <t>Partita iva</t>
  </si>
  <si>
    <t>SEDE LEGALE</t>
  </si>
  <si>
    <t>PEC/EMAIL /TELEFONO-FAX</t>
  </si>
  <si>
    <t>NOTE</t>
  </si>
  <si>
    <t xml:space="preserve">ATI  RUAMBIENTE SERVIZI SRL - UGRI S.N.C.- AMBIECO </t>
  </si>
  <si>
    <t>1 (area 1 AG- PA- TP)</t>
  </si>
  <si>
    <r>
      <rPr>
        <b/>
        <i/>
        <sz val="10"/>
        <color indexed="8"/>
        <rFont val="Andalus"/>
        <family val="1"/>
      </rPr>
      <t>CAPOGRUPPO MANDATARIA</t>
    </r>
    <r>
      <rPr>
        <b/>
        <sz val="10"/>
        <color indexed="8"/>
        <rFont val="Andalus"/>
        <family val="1"/>
      </rPr>
      <t xml:space="preserve"> U.GRI SNC DI URSO MASSIMILIANO &amp; C. / RESCUE SERVICE S.R.L. CODICE FISCALE 05291420825</t>
    </r>
  </si>
  <si>
    <t>CF 03166720825</t>
  </si>
  <si>
    <t>P.I. 03166720825</t>
  </si>
  <si>
    <t xml:space="preserve">VIA GIUSEPPE MARIA ABBATE6/8 
Provincia  Palermo 
C.A.P.  90044 
Comune  CARINI 
</t>
  </si>
  <si>
    <t xml:space="preserve">
E-mail  ugrisnc@gmail.com     PEC  ugri@pec.it    Telefono 0918816335 
FAX  0918662385 
</t>
  </si>
  <si>
    <t>Wasteam</t>
  </si>
  <si>
    <t>C.F. 04328480407</t>
  </si>
  <si>
    <t>P.I. 04328480407</t>
  </si>
  <si>
    <t>VIA BALILLA 57,RIMINI (RN)</t>
  </si>
  <si>
    <t>PEC: pec@pec.wasteam.net</t>
  </si>
  <si>
    <t xml:space="preserve"> RUAMBIENTE</t>
  </si>
  <si>
    <t>C.F. 02714180847</t>
  </si>
  <si>
    <t>P.I. 02714180847</t>
  </si>
  <si>
    <t xml:space="preserve"> VIA EMILIA, 38,92026, FAVARA, AG</t>
  </si>
  <si>
    <t>email: amministrazione@ruambiente.it 
PEC  ruambienteservizi@legalmail.it 
TEL. 0922 421806 FAX 0922 438872</t>
  </si>
  <si>
    <t>ATI UGRI S.N.C. RUAMBIENTE SERVIZI SRL WASTEAM SRL</t>
  </si>
  <si>
    <t>2 (area 1 AG- PA- TP)</t>
  </si>
  <si>
    <r>
      <rPr>
        <b/>
        <i/>
        <sz val="10"/>
        <rFont val="Andalus"/>
        <family val="1"/>
      </rPr>
      <t>CAPOGRUPPO MANDATARIA</t>
    </r>
    <r>
      <rPr>
        <b/>
        <sz val="10"/>
        <rFont val="Andalus"/>
        <family val="1"/>
      </rPr>
      <t xml:space="preserve"> RUAMBIENTE</t>
    </r>
  </si>
  <si>
    <t>UGRI S.N.C. DI URSO MASSIMILIANO &amp; C.</t>
  </si>
  <si>
    <t>AMBIECO S.N.C.</t>
  </si>
  <si>
    <t>CF 05115440827</t>
  </si>
  <si>
    <t>P.I. 05115440827</t>
  </si>
  <si>
    <t>VIALE STRASBURGO 281 90100 PALERMO</t>
  </si>
  <si>
    <t>PEC: ambiecosnc@pec.it TEL.091-7542041 FAX 091 7542041</t>
  </si>
  <si>
    <t>DURC IRREGOLARE per irregolarità nel versamento di contributi ed accessori per l’importo di euro 9.801,76 (v.allegato)</t>
  </si>
  <si>
    <t>C.F. 08056320156</t>
  </si>
  <si>
    <t>P.I. 08056320156</t>
  </si>
  <si>
    <t>VIA QUINTILIANO 30, 20138 MILANO</t>
  </si>
  <si>
    <t>Telefono 0258039023 FAX  0258039073     E-mail  ufficiogare@campoverde-group.com, PEC federico.gianni.gare@legalmail.it</t>
  </si>
  <si>
    <t>3 (area 1 AG- PA )</t>
  </si>
  <si>
    <t>6 (area 2  ME - CL - EN)</t>
  </si>
  <si>
    <t>9 (area 3  CT - SR -RG)</t>
  </si>
  <si>
    <t>LOTTI</t>
  </si>
  <si>
    <t>GRADUATORIA OPERATORI ECONOMICI</t>
  </si>
  <si>
    <t xml:space="preserve">DENOMINAZIONE </t>
  </si>
  <si>
    <t>OFFERTE</t>
  </si>
  <si>
    <t>UNICO</t>
  </si>
  <si>
    <t>ATI : UGRI S.N.C. - RUAMBIENTE SERVIZI SRL -  WASTEAM SRL</t>
  </si>
  <si>
    <t>8.079.356,66 €</t>
  </si>
  <si>
    <t>1°</t>
  </si>
  <si>
    <t>A.T.I.: UGRI S.N.C. DI URSO MASSIMILIANO &amp; C.-  AMBIECO S.N.C. DI MAN</t>
  </si>
  <si>
    <t>947.547,96 €</t>
  </si>
  <si>
    <t>2°</t>
  </si>
  <si>
    <t>L.E.A.</t>
  </si>
  <si>
    <t>1.020.414,40 €</t>
  </si>
  <si>
    <t>3 (area 1 AG- PA- TP)</t>
  </si>
  <si>
    <t>200.354,00 €</t>
  </si>
  <si>
    <t>50.320,00 €</t>
  </si>
  <si>
    <t>71.600,00 €</t>
  </si>
  <si>
    <t>SUBAPPALTORI LOTTI NN.1 E 2</t>
  </si>
  <si>
    <t>Contatti</t>
  </si>
  <si>
    <t>p.iva /c.f.</t>
  </si>
  <si>
    <t xml:space="preserve">RESCUE SERVICE </t>
  </si>
  <si>
    <t>rescue@pec.it, rescueservicesrl@tiscali.it, tel.09188156335</t>
  </si>
  <si>
    <t>P.iva/Cf 05291420825</t>
  </si>
  <si>
    <t>LVM s.r.l.</t>
  </si>
  <si>
    <t>Contrada Mandralia 92020 San Biagio Platani (AG)</t>
  </si>
  <si>
    <t>lvmsrl@gigapec.it, lvmsrl.impresa@gmail.com</t>
  </si>
  <si>
    <t>Cf /p.iva 02689760847</t>
  </si>
  <si>
    <t>LEGNOPLAST</t>
  </si>
  <si>
    <t>Via Marianello,16, 92027 Licata(AG)</t>
  </si>
  <si>
    <t>legnoplastsrl@pec.it, legnoplastsrl@libero.it,    Tel.0922804696</t>
  </si>
  <si>
    <t>CF/p.iva 02219760846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</si>
</sst>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[$€-410]\ #,##0.00;[RED]\-[$€-410]\ #,##0.00"/>
    <numFmt numFmtId="168" formatCode="#,##0.000"/>
    <numFmt numFmtId="169" formatCode="&quot;€ &quot;#,##0.000"/>
    <numFmt numFmtId="170" formatCode="#,##0.00"/>
    <numFmt numFmtId="171" formatCode="&quot;€ &quot;#,##0.00"/>
  </numFmts>
  <fonts count="17">
    <font>
      <sz val="10"/>
      <name val="Arial"/>
      <family val="0"/>
    </font>
    <font>
      <b/>
      <sz val="10"/>
      <name val="Arial"/>
      <family val="2"/>
    </font>
    <font>
      <sz val="10"/>
      <name val="Andalus"/>
      <family val="1"/>
    </font>
    <font>
      <b/>
      <sz val="14"/>
      <name val="Andalus"/>
      <family val="1"/>
    </font>
    <font>
      <sz val="11"/>
      <name val="Andalus"/>
      <family val="1"/>
    </font>
    <font>
      <b/>
      <sz val="11"/>
      <name val="Andalus"/>
      <family val="1"/>
    </font>
    <font>
      <b/>
      <sz val="10"/>
      <color indexed="60"/>
      <name val="Arial"/>
      <family val="0"/>
    </font>
    <font>
      <b/>
      <sz val="10"/>
      <name val="Andalus"/>
      <family val="1"/>
    </font>
    <font>
      <b/>
      <i/>
      <sz val="10"/>
      <color indexed="8"/>
      <name val="Andalus"/>
      <family val="1"/>
    </font>
    <font>
      <b/>
      <sz val="10"/>
      <color indexed="8"/>
      <name val="Andalus"/>
      <family val="1"/>
    </font>
    <font>
      <sz val="10"/>
      <color indexed="12"/>
      <name val="Andalus"/>
      <family val="1"/>
    </font>
    <font>
      <u val="single"/>
      <sz val="10"/>
      <color indexed="12"/>
      <name val="Arial"/>
      <family val="2"/>
    </font>
    <font>
      <b/>
      <i/>
      <sz val="10"/>
      <name val="Andalus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ndalus"/>
      <family val="1"/>
    </font>
    <font>
      <b/>
      <sz val="10"/>
      <color indexed="53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176">
    <xf numFmtId="164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165" fontId="0" fillId="2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 wrapText="1"/>
    </xf>
    <xf numFmtId="164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164" fontId="1" fillId="3" borderId="0" xfId="0" applyFont="1" applyFill="1" applyAlignment="1">
      <alignment vertical="top" wrapText="1"/>
    </xf>
    <xf numFmtId="164" fontId="1" fillId="2" borderId="0" xfId="0" applyFont="1" applyFill="1" applyAlignment="1">
      <alignment vertical="top" wrapText="1"/>
    </xf>
    <xf numFmtId="164" fontId="1" fillId="3" borderId="0" xfId="0" applyFont="1" applyFill="1" applyAlignment="1">
      <alignment vertical="top" wrapText="1"/>
    </xf>
    <xf numFmtId="166" fontId="1" fillId="3" borderId="0" xfId="0" applyNumberFormat="1" applyFont="1" applyFill="1" applyAlignment="1">
      <alignment horizontal="center" vertical="top" wrapText="1"/>
    </xf>
    <xf numFmtId="164" fontId="1" fillId="3" borderId="0" xfId="0" applyFont="1" applyFill="1" applyAlignment="1">
      <alignment vertical="center" wrapText="1"/>
    </xf>
    <xf numFmtId="164" fontId="0" fillId="0" borderId="0" xfId="0" applyAlignment="1">
      <alignment vertical="top" wrapText="1"/>
    </xf>
    <xf numFmtId="165" fontId="0" fillId="0" borderId="0" xfId="0" applyNumberFormat="1" applyFont="1" applyAlignment="1">
      <alignment horizontal="left" vertical="center"/>
    </xf>
    <xf numFmtId="165" fontId="1" fillId="4" borderId="0" xfId="0" applyNumberFormat="1" applyFont="1" applyFill="1" applyAlignment="1">
      <alignment horizontal="left" vertical="center"/>
    </xf>
    <xf numFmtId="165" fontId="0" fillId="0" borderId="0" xfId="0" applyNumberFormat="1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167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167" fontId="0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wrapText="1"/>
    </xf>
    <xf numFmtId="164" fontId="0" fillId="0" borderId="1" xfId="0" applyFont="1" applyBorder="1" applyAlignment="1">
      <alignment horizontal="right" vertical="center"/>
    </xf>
    <xf numFmtId="167" fontId="0" fillId="5" borderId="1" xfId="0" applyNumberFormat="1" applyFont="1" applyFill="1" applyBorder="1" applyAlignment="1">
      <alignment horizontal="right" vertical="center"/>
    </xf>
    <xf numFmtId="168" fontId="0" fillId="0" borderId="1" xfId="0" applyNumberFormat="1" applyFont="1" applyBorder="1" applyAlignment="1">
      <alignment horizontal="right" vertical="center"/>
    </xf>
    <xf numFmtId="169" fontId="0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0" fillId="0" borderId="0" xfId="0" applyNumberFormat="1" applyFont="1" applyAlignment="1">
      <alignment horizontal="left" vertical="center" wrapText="1"/>
    </xf>
    <xf numFmtId="167" fontId="0" fillId="5" borderId="1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horizontal="right" vertical="center"/>
    </xf>
    <xf numFmtId="167" fontId="0" fillId="0" borderId="2" xfId="0" applyNumberFormat="1" applyFont="1" applyBorder="1" applyAlignment="1">
      <alignment horizontal="right" vertical="center"/>
    </xf>
    <xf numFmtId="166" fontId="0" fillId="0" borderId="2" xfId="0" applyNumberFormat="1" applyFont="1" applyBorder="1" applyAlignment="1">
      <alignment horizontal="right" vertical="center"/>
    </xf>
    <xf numFmtId="167" fontId="0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left" vertical="center" wrapText="1"/>
    </xf>
    <xf numFmtId="164" fontId="0" fillId="0" borderId="2" xfId="0" applyFont="1" applyBorder="1" applyAlignment="1">
      <alignment horizontal="right" vertical="center"/>
    </xf>
    <xf numFmtId="167" fontId="0" fillId="0" borderId="0" xfId="0" applyNumberFormat="1" applyFont="1" applyAlignment="1">
      <alignment horizontal="right"/>
    </xf>
    <xf numFmtId="170" fontId="0" fillId="0" borderId="2" xfId="0" applyNumberFormat="1" applyFont="1" applyFill="1" applyBorder="1" applyAlignment="1">
      <alignment horizontal="right" vertical="center" wrapText="1"/>
    </xf>
    <xf numFmtId="169" fontId="0" fillId="0" borderId="2" xfId="0" applyNumberFormat="1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0" fillId="0" borderId="2" xfId="0" applyNumberFormat="1" applyFont="1" applyBorder="1" applyAlignment="1">
      <alignment horizontal="left"/>
    </xf>
    <xf numFmtId="165" fontId="0" fillId="2" borderId="2" xfId="0" applyNumberFormat="1" applyFont="1" applyFill="1" applyBorder="1" applyAlignment="1">
      <alignment horizontal="left"/>
    </xf>
    <xf numFmtId="165" fontId="0" fillId="0" borderId="2" xfId="0" applyNumberFormat="1" applyFont="1" applyBorder="1" applyAlignment="1">
      <alignment horizontal="left" wrapText="1"/>
    </xf>
    <xf numFmtId="164" fontId="0" fillId="0" borderId="2" xfId="0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7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left" vertical="center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left"/>
    </xf>
    <xf numFmtId="165" fontId="0" fillId="2" borderId="1" xfId="0" applyNumberFormat="1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left" wrapText="1"/>
    </xf>
    <xf numFmtId="164" fontId="0" fillId="0" borderId="1" xfId="0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left" vertical="center"/>
    </xf>
    <xf numFmtId="164" fontId="0" fillId="0" borderId="1" xfId="0" applyBorder="1" applyAlignment="1">
      <alignment/>
    </xf>
    <xf numFmtId="165" fontId="0" fillId="4" borderId="1" xfId="0" applyNumberFormat="1" applyFont="1" applyFill="1" applyBorder="1" applyAlignment="1">
      <alignment horizontal="left" vertical="center"/>
    </xf>
    <xf numFmtId="165" fontId="0" fillId="0" borderId="1" xfId="0" applyNumberFormat="1" applyFont="1" applyBorder="1" applyAlignment="1">
      <alignment horizontal="left" vertical="center"/>
    </xf>
    <xf numFmtId="171" fontId="0" fillId="0" borderId="0" xfId="0" applyNumberFormat="1" applyFont="1" applyAlignment="1">
      <alignment horizontal="right"/>
    </xf>
    <xf numFmtId="171" fontId="0" fillId="0" borderId="1" xfId="0" applyNumberFormat="1" applyFont="1" applyBorder="1" applyAlignment="1">
      <alignment horizontal="right"/>
    </xf>
    <xf numFmtId="165" fontId="1" fillId="4" borderId="1" xfId="0" applyNumberFormat="1" applyFont="1" applyFill="1" applyBorder="1" applyAlignment="1">
      <alignment horizontal="left" vertical="center"/>
    </xf>
    <xf numFmtId="167" fontId="0" fillId="0" borderId="1" xfId="0" applyNumberFormat="1" applyFont="1" applyBorder="1" applyAlignment="1">
      <alignment horizontal="right"/>
    </xf>
    <xf numFmtId="164" fontId="2" fillId="0" borderId="0" xfId="0" applyFont="1" applyAlignment="1">
      <alignment horizontal="right" vertical="center" wrapText="1"/>
    </xf>
    <xf numFmtId="167" fontId="1" fillId="0" borderId="1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5" borderId="1" xfId="0" applyNumberFormat="1" applyFont="1" applyFill="1" applyBorder="1" applyAlignment="1">
      <alignment horizontal="right"/>
    </xf>
    <xf numFmtId="167" fontId="1" fillId="6" borderId="1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7" fontId="0" fillId="7" borderId="0" xfId="0" applyNumberFormat="1" applyFont="1" applyFill="1" applyAlignment="1">
      <alignment horizontal="right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5" fontId="0" fillId="4" borderId="0" xfId="0" applyNumberFormat="1" applyFont="1" applyFill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5" fontId="0" fillId="8" borderId="1" xfId="0" applyNumberFormat="1" applyFont="1" applyFill="1" applyBorder="1" applyAlignment="1">
      <alignment horizontal="left" vertical="center" wrapText="1"/>
    </xf>
    <xf numFmtId="164" fontId="4" fillId="0" borderId="1" xfId="0" applyFont="1" applyBorder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left" vertical="center" wrapText="1"/>
    </xf>
    <xf numFmtId="164" fontId="1" fillId="3" borderId="1" xfId="0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8" borderId="1" xfId="0" applyFont="1" applyFill="1" applyBorder="1" applyAlignment="1">
      <alignment horizontal="center" vertical="center" wrapText="1"/>
    </xf>
    <xf numFmtId="167" fontId="0" fillId="0" borderId="3" xfId="0" applyNumberFormat="1" applyBorder="1" applyAlignment="1">
      <alignment/>
    </xf>
    <xf numFmtId="167" fontId="0" fillId="0" borderId="4" xfId="0" applyNumberFormat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10" borderId="3" xfId="0" applyFont="1" applyFill="1" applyBorder="1" applyAlignment="1">
      <alignment/>
    </xf>
    <xf numFmtId="164" fontId="0" fillId="10" borderId="1" xfId="0" applyFont="1" applyFill="1" applyBorder="1" applyAlignment="1">
      <alignment horizontal="center" vertical="center"/>
    </xf>
    <xf numFmtId="164" fontId="0" fillId="10" borderId="1" xfId="0" applyFill="1" applyBorder="1" applyAlignment="1">
      <alignment horizontal="center" vertical="center"/>
    </xf>
    <xf numFmtId="169" fontId="0" fillId="10" borderId="2" xfId="0" applyNumberFormat="1" applyFont="1" applyFill="1" applyBorder="1" applyAlignment="1">
      <alignment horizontal="center" vertical="center"/>
    </xf>
    <xf numFmtId="169" fontId="0" fillId="10" borderId="1" xfId="0" applyNumberFormat="1" applyFill="1" applyBorder="1" applyAlignment="1">
      <alignment/>
    </xf>
    <xf numFmtId="164" fontId="0" fillId="10" borderId="0" xfId="0" applyFill="1" applyAlignment="1">
      <alignment/>
    </xf>
    <xf numFmtId="164" fontId="0" fillId="10" borderId="1" xfId="0" applyFill="1" applyBorder="1" applyAlignment="1">
      <alignment/>
    </xf>
    <xf numFmtId="164" fontId="0" fillId="11" borderId="1" xfId="0" applyFont="1" applyFill="1" applyBorder="1" applyAlignment="1">
      <alignment/>
    </xf>
    <xf numFmtId="164" fontId="0" fillId="11" borderId="1" xfId="0" applyFont="1" applyFill="1" applyBorder="1" applyAlignment="1">
      <alignment horizontal="center" vertical="center"/>
    </xf>
    <xf numFmtId="164" fontId="0" fillId="11" borderId="1" xfId="0" applyFill="1" applyBorder="1" applyAlignment="1">
      <alignment horizontal="center" vertical="center"/>
    </xf>
    <xf numFmtId="169" fontId="0" fillId="11" borderId="1" xfId="0" applyNumberFormat="1" applyFont="1" applyFill="1" applyBorder="1" applyAlignment="1">
      <alignment horizontal="center" vertical="center"/>
    </xf>
    <xf numFmtId="169" fontId="0" fillId="11" borderId="1" xfId="0" applyNumberFormat="1" applyFill="1" applyBorder="1" applyAlignment="1">
      <alignment/>
    </xf>
    <xf numFmtId="164" fontId="0" fillId="11" borderId="0" xfId="0" applyFill="1" applyAlignment="1">
      <alignment/>
    </xf>
    <xf numFmtId="169" fontId="0" fillId="11" borderId="1" xfId="0" applyNumberForma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1" xfId="0" applyFill="1" applyBorder="1" applyAlignment="1">
      <alignment/>
    </xf>
    <xf numFmtId="164" fontId="0" fillId="12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0" fillId="12" borderId="1" xfId="0" applyFont="1" applyFill="1" applyBorder="1" applyAlignment="1">
      <alignment horizontal="center" vertical="center"/>
    </xf>
    <xf numFmtId="164" fontId="0" fillId="12" borderId="1" xfId="0" applyFill="1" applyBorder="1" applyAlignment="1">
      <alignment horizontal="center" vertical="center"/>
    </xf>
    <xf numFmtId="169" fontId="0" fillId="12" borderId="1" xfId="0" applyNumberFormat="1" applyFill="1" applyBorder="1" applyAlignment="1">
      <alignment horizontal="center" vertical="center"/>
    </xf>
    <xf numFmtId="169" fontId="0" fillId="12" borderId="1" xfId="0" applyNumberFormat="1" applyFill="1" applyBorder="1" applyAlignment="1">
      <alignment/>
    </xf>
    <xf numFmtId="165" fontId="4" fillId="4" borderId="0" xfId="0" applyNumberFormat="1" applyFont="1" applyFill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 horizontal="center" vertical="center"/>
    </xf>
    <xf numFmtId="164" fontId="5" fillId="8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left" vertical="center" wrapText="1"/>
    </xf>
    <xf numFmtId="164" fontId="5" fillId="0" borderId="1" xfId="0" applyFont="1" applyBorder="1" applyAlignment="1">
      <alignment/>
    </xf>
    <xf numFmtId="169" fontId="4" fillId="0" borderId="1" xfId="0" applyNumberFormat="1" applyFont="1" applyBorder="1" applyAlignment="1">
      <alignment/>
    </xf>
    <xf numFmtId="169" fontId="4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13" borderId="0" xfId="0" applyFont="1" applyFill="1" applyAlignment="1">
      <alignment horizontal="center" vertical="center" wrapText="1"/>
    </xf>
    <xf numFmtId="164" fontId="1" fillId="13" borderId="0" xfId="0" applyFont="1" applyFill="1" applyAlignment="1">
      <alignment vertical="center"/>
    </xf>
    <xf numFmtId="164" fontId="1" fillId="13" borderId="2" xfId="0" applyFont="1" applyFill="1" applyBorder="1" applyAlignment="1">
      <alignment vertical="center"/>
    </xf>
    <xf numFmtId="164" fontId="0" fillId="13" borderId="0" xfId="0" applyFont="1" applyFill="1" applyAlignment="1">
      <alignment vertical="center"/>
    </xf>
    <xf numFmtId="164" fontId="6" fillId="0" borderId="0" xfId="0" applyFont="1" applyAlignment="1">
      <alignment horizontal="center"/>
    </xf>
    <xf numFmtId="164" fontId="7" fillId="4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/>
    </xf>
    <xf numFmtId="164" fontId="8" fillId="8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Border="1" applyAlignment="1">
      <alignment horizontal="left" vertical="center"/>
    </xf>
    <xf numFmtId="164" fontId="7" fillId="2" borderId="1" xfId="0" applyFont="1" applyFill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4" fontId="12" fillId="8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4" fontId="13" fillId="0" borderId="1" xfId="0" applyFont="1" applyBorder="1" applyAlignment="1">
      <alignment horizontal="center" vertical="center"/>
    </xf>
    <xf numFmtId="164" fontId="14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left" vertical="center" wrapText="1"/>
    </xf>
    <xf numFmtId="164" fontId="7" fillId="0" borderId="1" xfId="0" applyFont="1" applyBorder="1" applyAlignment="1">
      <alignment/>
    </xf>
    <xf numFmtId="164" fontId="15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16" fillId="0" borderId="6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10" fillId="0" borderId="6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7" fillId="0" borderId="6" xfId="0" applyFont="1" applyBorder="1" applyAlignment="1">
      <alignment/>
    </xf>
    <xf numFmtId="164" fontId="10" fillId="0" borderId="6" xfId="0" applyFont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archivioScheda('archivio102')" TargetMode="External" /><Relationship Id="rId2" Type="http://schemas.openxmlformats.org/officeDocument/2006/relationships/hyperlink" Target="javascript:archivioScheda('archivio102')" TargetMode="External" /><Relationship Id="rId3" Type="http://schemas.openxmlformats.org/officeDocument/2006/relationships/hyperlink" Target="javascript:archivioScheda('archivio72')" TargetMode="External" /><Relationship Id="rId4" Type="http://schemas.openxmlformats.org/officeDocument/2006/relationships/hyperlink" Target="javascript:archivioScheda('archivio72')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archivioImpresa(%22000302%22);" TargetMode="External" /><Relationship Id="rId2" Type="http://schemas.openxmlformats.org/officeDocument/2006/relationships/hyperlink" Target="javascript:archivioImpresa(%22000304%22);" TargetMode="External" /><Relationship Id="rId3" Type="http://schemas.openxmlformats.org/officeDocument/2006/relationships/hyperlink" Target="javascript:archivioImpresa(%22000186%22);" TargetMode="External" /><Relationship Id="rId4" Type="http://schemas.openxmlformats.org/officeDocument/2006/relationships/hyperlink" Target="javascript:archivioImpresa(%22000186%22);" TargetMode="External" /><Relationship Id="rId5" Type="http://schemas.openxmlformats.org/officeDocument/2006/relationships/hyperlink" Target="javascript:archivioImpresa(%22000186%22);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scueservicesrl@tiscali.it" TargetMode="External" /><Relationship Id="rId2" Type="http://schemas.openxmlformats.org/officeDocument/2006/relationships/hyperlink" Target="mailto:lvmsrl.impres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Report Gara Anac 6700735"/>
  <dimension ref="A1:S1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0.8515625" style="1" customWidth="1"/>
    <col min="2" max="2" width="8.8515625" style="2" customWidth="1"/>
    <col min="3" max="3" width="18.8515625" style="3" customWidth="1"/>
    <col min="4" max="4" width="13.57421875" style="1" customWidth="1"/>
    <col min="5" max="5" width="22.57421875" style="4" customWidth="1"/>
    <col min="6" max="6" width="16.8515625" style="5" customWidth="1"/>
    <col min="7" max="7" width="30.7109375" style="4" customWidth="1"/>
    <col min="8" max="8" width="25.140625" style="3" customWidth="1"/>
    <col min="9" max="9" width="15.57421875" style="4" customWidth="1"/>
    <col min="10" max="10" width="21.7109375" style="4" customWidth="1"/>
    <col min="11" max="11" width="15.00390625" style="4" customWidth="1"/>
    <col min="12" max="12" width="18.57421875" style="4" customWidth="1"/>
    <col min="13" max="13" width="19.57421875" style="4" customWidth="1"/>
    <col min="14" max="14" width="17.7109375" style="4" customWidth="1"/>
    <col min="15" max="15" width="32.57421875" style="3" customWidth="1"/>
    <col min="16" max="16" width="18.28125" style="1" customWidth="1"/>
    <col min="17" max="17" width="14.57421875" style="1" customWidth="1"/>
    <col min="18" max="18" width="14.57421875" style="4" customWidth="1"/>
    <col min="19" max="19" width="16.00390625" style="4" customWidth="1"/>
  </cols>
  <sheetData>
    <row r="1" spans="1:13" s="11" customFormat="1" ht="63.7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10" t="s">
        <v>6</v>
      </c>
      <c r="H1" s="6" t="s">
        <v>7</v>
      </c>
      <c r="I1" s="6" t="s">
        <v>8</v>
      </c>
      <c r="J1" s="6" t="s">
        <v>9</v>
      </c>
      <c r="K1" s="8" t="s">
        <v>10</v>
      </c>
      <c r="L1" s="8" t="s">
        <v>11</v>
      </c>
      <c r="M1" s="6" t="s">
        <v>12</v>
      </c>
    </row>
    <row r="2" spans="1:19" ht="38.25">
      <c r="A2" s="12" t="s">
        <v>13</v>
      </c>
      <c r="B2" s="13" t="s">
        <v>14</v>
      </c>
      <c r="C2" s="14" t="s">
        <v>15</v>
      </c>
      <c r="D2" s="15" t="s">
        <v>16</v>
      </c>
      <c r="E2" s="16">
        <v>8165915.36</v>
      </c>
      <c r="F2" s="17">
        <f aca="true" t="shared" si="0" ref="F2:F3">E2/G2</f>
        <v>8687144</v>
      </c>
      <c r="G2" s="18">
        <v>0.94</v>
      </c>
      <c r="H2" s="19" t="s">
        <v>17</v>
      </c>
      <c r="I2" s="20">
        <v>100</v>
      </c>
      <c r="J2" s="21">
        <v>8079356.66</v>
      </c>
      <c r="K2" s="16">
        <f aca="true" t="shared" si="1" ref="K2:K3">E2-J2</f>
        <v>86558.70000000019</v>
      </c>
      <c r="L2" s="22">
        <f aca="true" t="shared" si="2" ref="L2:L3">(K2*100)/E2</f>
        <v>1.059999965515197</v>
      </c>
      <c r="M2" s="23">
        <f aca="true" t="shared" si="3" ref="M2:M5">G2-(G2*L2)%</f>
        <v>0.9300360003241571</v>
      </c>
      <c r="N2" s="24"/>
      <c r="O2" s="25"/>
      <c r="P2" s="12"/>
      <c r="Q2" s="12"/>
      <c r="R2" s="24"/>
      <c r="S2" s="24"/>
    </row>
    <row r="3" spans="1:19" ht="76.5">
      <c r="A3" s="12" t="s">
        <v>13</v>
      </c>
      <c r="B3" s="13" t="s">
        <v>18</v>
      </c>
      <c r="C3" s="14" t="s">
        <v>19</v>
      </c>
      <c r="D3" s="15" t="s">
        <v>20</v>
      </c>
      <c r="E3" s="16">
        <v>1146533.04</v>
      </c>
      <c r="F3" s="17">
        <f t="shared" si="0"/>
        <v>1219716</v>
      </c>
      <c r="G3" s="18">
        <v>0.94</v>
      </c>
      <c r="H3" s="19" t="s">
        <v>21</v>
      </c>
      <c r="I3" s="20">
        <v>100</v>
      </c>
      <c r="J3" s="26">
        <v>947547.96</v>
      </c>
      <c r="K3" s="16">
        <f t="shared" si="1"/>
        <v>198985.08000000007</v>
      </c>
      <c r="L3" s="27">
        <f t="shared" si="2"/>
        <v>17.355372506316964</v>
      </c>
      <c r="M3" s="23">
        <f t="shared" si="3"/>
        <v>0.7768594984406205</v>
      </c>
      <c r="N3" s="24"/>
      <c r="O3" s="25"/>
      <c r="P3" s="12"/>
      <c r="Q3" s="12"/>
      <c r="R3" s="24"/>
      <c r="S3" s="24"/>
    </row>
    <row r="4" spans="1:19" ht="42" customHeight="1">
      <c r="A4" s="12" t="s">
        <v>13</v>
      </c>
      <c r="B4" s="13" t="s">
        <v>22</v>
      </c>
      <c r="C4" s="14" t="s">
        <v>23</v>
      </c>
      <c r="D4" s="15" t="s">
        <v>24</v>
      </c>
      <c r="E4" s="28">
        <v>217520</v>
      </c>
      <c r="F4" s="29" t="s">
        <v>25</v>
      </c>
      <c r="G4" s="30">
        <v>200</v>
      </c>
      <c r="H4" s="31" t="s">
        <v>26</v>
      </c>
      <c r="I4" s="32">
        <v>100</v>
      </c>
      <c r="J4" s="28">
        <v>166782</v>
      </c>
      <c r="K4" s="33"/>
      <c r="L4" s="34">
        <v>0.25</v>
      </c>
      <c r="M4" s="35">
        <f t="shared" si="3"/>
        <v>199.5</v>
      </c>
      <c r="N4" s="36"/>
      <c r="O4" s="14"/>
      <c r="P4" s="12"/>
      <c r="Q4" s="12"/>
      <c r="R4" s="24"/>
      <c r="S4" s="24"/>
    </row>
    <row r="5" spans="1:19" s="45" customFormat="1" ht="36" customHeight="1">
      <c r="A5" s="37"/>
      <c r="B5" s="38"/>
      <c r="C5" s="39"/>
      <c r="D5" s="37"/>
      <c r="E5" s="40"/>
      <c r="F5" s="41" t="s">
        <v>27</v>
      </c>
      <c r="G5" s="30">
        <v>600</v>
      </c>
      <c r="H5" s="39"/>
      <c r="I5" s="40"/>
      <c r="J5" s="28">
        <v>33572</v>
      </c>
      <c r="K5" s="42"/>
      <c r="L5" s="34">
        <v>0.08</v>
      </c>
      <c r="M5" s="35">
        <f t="shared" si="3"/>
        <v>599.52</v>
      </c>
      <c r="N5" s="32"/>
      <c r="O5" s="43"/>
      <c r="P5" s="44"/>
      <c r="Q5" s="44"/>
      <c r="R5" s="32"/>
      <c r="S5" s="32"/>
    </row>
    <row r="6" spans="1:19" s="53" customFormat="1" ht="28.5" customHeight="1">
      <c r="A6" s="46"/>
      <c r="B6" s="47"/>
      <c r="C6" s="48"/>
      <c r="D6" s="46"/>
      <c r="E6" s="49"/>
      <c r="F6" s="50"/>
      <c r="G6" s="49"/>
      <c r="H6" s="48"/>
      <c r="I6" s="49"/>
      <c r="J6" s="21">
        <v>200354</v>
      </c>
      <c r="K6" s="16">
        <f>E4-J6</f>
        <v>17166</v>
      </c>
      <c r="L6" s="49"/>
      <c r="M6" s="49"/>
      <c r="N6" s="20"/>
      <c r="O6" s="51"/>
      <c r="P6" s="52"/>
      <c r="Q6" s="52"/>
      <c r="R6" s="20"/>
      <c r="S6" s="20"/>
    </row>
    <row r="7" spans="1:19" ht="37.5" customHeight="1">
      <c r="A7" s="52" t="s">
        <v>13</v>
      </c>
      <c r="B7" s="54" t="s">
        <v>28</v>
      </c>
      <c r="C7" s="51" t="s">
        <v>23</v>
      </c>
      <c r="D7" s="55" t="s">
        <v>29</v>
      </c>
      <c r="E7" s="16">
        <v>50400</v>
      </c>
      <c r="F7" s="29" t="s">
        <v>25</v>
      </c>
      <c r="G7" s="30">
        <v>200</v>
      </c>
      <c r="H7" s="19" t="s">
        <v>26</v>
      </c>
      <c r="I7" s="20">
        <v>100</v>
      </c>
      <c r="J7" s="56">
        <v>26340</v>
      </c>
      <c r="K7" s="16"/>
      <c r="L7" s="22">
        <v>0.22</v>
      </c>
      <c r="M7" s="35">
        <f aca="true" t="shared" si="4" ref="M7:M8">G7-(G7*L7)%</f>
        <v>199.56</v>
      </c>
      <c r="N7" s="24"/>
      <c r="O7" s="14"/>
      <c r="P7" s="12"/>
      <c r="Q7" s="12"/>
      <c r="R7" s="24"/>
      <c r="S7" s="24"/>
    </row>
    <row r="8" spans="1:19" ht="28.5" customHeight="1">
      <c r="A8" s="46"/>
      <c r="B8" s="47"/>
      <c r="C8" s="48"/>
      <c r="D8" s="46"/>
      <c r="E8" s="49"/>
      <c r="F8" s="41" t="s">
        <v>27</v>
      </c>
      <c r="G8" s="30">
        <v>600</v>
      </c>
      <c r="H8" s="48"/>
      <c r="I8" s="49"/>
      <c r="J8" s="57">
        <v>23980</v>
      </c>
      <c r="K8" s="49"/>
      <c r="L8" s="34">
        <v>0.08</v>
      </c>
      <c r="M8" s="35">
        <f t="shared" si="4"/>
        <v>599.52</v>
      </c>
      <c r="N8" s="24"/>
      <c r="O8" s="14"/>
      <c r="P8" s="12"/>
      <c r="Q8" s="12"/>
      <c r="R8" s="24"/>
      <c r="S8" s="24"/>
    </row>
    <row r="9" spans="1:19" ht="23.25" customHeight="1">
      <c r="A9" s="46"/>
      <c r="B9" s="47"/>
      <c r="C9" s="48"/>
      <c r="D9" s="46"/>
      <c r="E9" s="49"/>
      <c r="F9" s="50"/>
      <c r="G9" s="49"/>
      <c r="H9" s="48"/>
      <c r="I9" s="49"/>
      <c r="J9" s="21">
        <v>50320</v>
      </c>
      <c r="K9" s="16">
        <f>E7-J9</f>
        <v>80</v>
      </c>
      <c r="L9" s="49"/>
      <c r="M9" s="49"/>
      <c r="N9" s="24"/>
      <c r="O9" s="14"/>
      <c r="P9" s="12"/>
      <c r="Q9" s="12"/>
      <c r="R9" s="24"/>
      <c r="S9" s="24"/>
    </row>
    <row r="10" spans="1:19" ht="35.25" customHeight="1">
      <c r="A10" s="52" t="s">
        <v>13</v>
      </c>
      <c r="B10" s="58" t="s">
        <v>30</v>
      </c>
      <c r="C10" s="51" t="s">
        <v>23</v>
      </c>
      <c r="D10" s="55" t="s">
        <v>31</v>
      </c>
      <c r="E10" s="16">
        <v>71600</v>
      </c>
      <c r="F10" s="29" t="s">
        <v>25</v>
      </c>
      <c r="G10" s="30">
        <v>200</v>
      </c>
      <c r="H10" s="19" t="s">
        <v>26</v>
      </c>
      <c r="I10" s="20">
        <v>100</v>
      </c>
      <c r="J10" s="56">
        <v>57070</v>
      </c>
      <c r="K10" s="16"/>
      <c r="L10" s="22">
        <v>0.22</v>
      </c>
      <c r="M10" s="35">
        <f aca="true" t="shared" si="5" ref="M10:M11">G10-(G10*L10)%</f>
        <v>199.56</v>
      </c>
      <c r="N10" s="24"/>
      <c r="O10" s="14"/>
      <c r="P10" s="12"/>
      <c r="Q10" s="12"/>
      <c r="R10" s="24"/>
      <c r="S10" s="24"/>
    </row>
    <row r="11" spans="1:13" ht="47.25" customHeight="1">
      <c r="A11" s="46"/>
      <c r="B11" s="47"/>
      <c r="C11" s="48"/>
      <c r="D11" s="46"/>
      <c r="E11" s="49"/>
      <c r="F11" s="41" t="s">
        <v>27</v>
      </c>
      <c r="G11" s="30">
        <v>600</v>
      </c>
      <c r="H11" s="48"/>
      <c r="I11" s="49"/>
      <c r="J11" s="57">
        <v>14388</v>
      </c>
      <c r="K11" s="49"/>
      <c r="L11" s="34">
        <v>0.08</v>
      </c>
      <c r="M11" s="35">
        <f t="shared" si="5"/>
        <v>599.52</v>
      </c>
    </row>
    <row r="12" spans="1:13" ht="25.5" customHeight="1">
      <c r="A12" s="46"/>
      <c r="B12" s="47"/>
      <c r="C12" s="48"/>
      <c r="D12" s="46"/>
      <c r="E12" s="49"/>
      <c r="F12" s="50"/>
      <c r="G12" s="49"/>
      <c r="H12" s="48"/>
      <c r="I12" s="49"/>
      <c r="J12" s="21">
        <v>71458</v>
      </c>
      <c r="K12" s="59">
        <f>E10-J12</f>
        <v>142</v>
      </c>
      <c r="L12" s="49"/>
      <c r="M12" s="49"/>
    </row>
    <row r="13" spans="9:10" ht="45.75" customHeight="1">
      <c r="I13" s="60" t="s">
        <v>32</v>
      </c>
      <c r="J13" s="33">
        <f>93000*4</f>
        <v>372000</v>
      </c>
    </row>
    <row r="14" spans="5:13" ht="12.75">
      <c r="E14" s="61">
        <f>E2+E3+E4+E7+E10</f>
        <v>9651968.4</v>
      </c>
      <c r="F14" s="62"/>
      <c r="G14" s="63"/>
      <c r="J14" s="64">
        <f>J2+J3+J6+J9+J12</f>
        <v>9349036.620000001</v>
      </c>
      <c r="K14" s="65">
        <f>K2+K3+K6+K9+K12</f>
        <v>302931.78000000026</v>
      </c>
      <c r="L14" s="66"/>
      <c r="M14" s="67"/>
    </row>
    <row r="15" spans="9:10" ht="12.75">
      <c r="I15" s="4" t="s">
        <v>33</v>
      </c>
      <c r="J15" s="68">
        <f>J14+J13</f>
        <v>9721036.620000001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ASP di AGRIGENTO"/>
  <dimension ref="A1:G16"/>
  <sheetViews>
    <sheetView workbookViewId="0" topLeftCell="A1">
      <selection activeCell="B18" sqref="B18"/>
    </sheetView>
  </sheetViews>
  <sheetFormatPr defaultColWidth="9.140625" defaultRowHeight="32.25" customHeight="1"/>
  <cols>
    <col min="1" max="1" width="29.28125" style="0" customWidth="1"/>
    <col min="2" max="2" width="19.28125" style="0" customWidth="1"/>
    <col min="3" max="3" width="19.140625" style="0" customWidth="1"/>
    <col min="4" max="4" width="18.00390625" style="0" customWidth="1"/>
    <col min="5" max="5" width="16.00390625" style="0" customWidth="1"/>
    <col min="6" max="6" width="22.7109375" style="0" customWidth="1"/>
    <col min="7" max="7" width="15.421875" style="0" customWidth="1"/>
    <col min="8" max="9" width="15.140625" style="0" customWidth="1"/>
  </cols>
  <sheetData>
    <row r="1" spans="1:7" ht="39.75" customHeight="1">
      <c r="A1" s="69" t="s">
        <v>34</v>
      </c>
      <c r="G1" s="70"/>
    </row>
    <row r="2" spans="1:2" ht="72.75" customHeight="1">
      <c r="A2" s="71" t="s">
        <v>15</v>
      </c>
      <c r="B2" s="72" t="s">
        <v>35</v>
      </c>
    </row>
    <row r="3" spans="1:4" ht="28.5" customHeight="1">
      <c r="A3" s="73" t="s">
        <v>36</v>
      </c>
      <c r="B3" s="74" t="s">
        <v>37</v>
      </c>
      <c r="C3" s="75" t="s">
        <v>38</v>
      </c>
      <c r="D3" s="76" t="s">
        <v>39</v>
      </c>
    </row>
    <row r="4" spans="1:4" ht="23.25" customHeight="1">
      <c r="A4" s="53"/>
      <c r="B4" s="77">
        <v>0.93</v>
      </c>
      <c r="C4" s="53">
        <v>386610</v>
      </c>
      <c r="D4" s="77">
        <f>B4*C4</f>
        <v>359547.30000000005</v>
      </c>
    </row>
    <row r="6" ht="43.5" customHeight="1"/>
    <row r="7" spans="1:2" ht="47.25" customHeight="1">
      <c r="A7" s="78" t="s">
        <v>19</v>
      </c>
      <c r="B7" s="79" t="s">
        <v>35</v>
      </c>
    </row>
    <row r="8" spans="1:4" ht="41.25" customHeight="1">
      <c r="A8" s="73" t="s">
        <v>40</v>
      </c>
      <c r="B8" s="74" t="s">
        <v>37</v>
      </c>
      <c r="C8" s="75" t="s">
        <v>38</v>
      </c>
      <c r="D8" s="76" t="s">
        <v>39</v>
      </c>
    </row>
    <row r="9" spans="1:4" ht="23.25" customHeight="1">
      <c r="A9" s="53"/>
      <c r="B9" s="80">
        <v>0.777</v>
      </c>
      <c r="C9" s="81">
        <v>17350</v>
      </c>
      <c r="D9" s="80">
        <f>B9*C9</f>
        <v>13480.95</v>
      </c>
    </row>
    <row r="11" spans="1:2" ht="45" customHeight="1">
      <c r="A11" s="82" t="s">
        <v>23</v>
      </c>
      <c r="B11" s="79" t="s">
        <v>35</v>
      </c>
    </row>
    <row r="12" spans="1:4" ht="24" customHeight="1">
      <c r="A12" s="73" t="s">
        <v>41</v>
      </c>
      <c r="B12" s="83" t="s">
        <v>42</v>
      </c>
      <c r="C12" s="83" t="s">
        <v>43</v>
      </c>
      <c r="D12" s="76" t="s">
        <v>39</v>
      </c>
    </row>
    <row r="13" spans="1:4" ht="25.5" customHeight="1">
      <c r="A13" s="53"/>
      <c r="B13" s="23">
        <v>199.5</v>
      </c>
      <c r="C13" s="84">
        <v>599.52</v>
      </c>
      <c r="D13" s="53"/>
    </row>
    <row r="14" spans="1:4" ht="25.5" customHeight="1">
      <c r="A14" s="53"/>
      <c r="B14" s="73" t="s">
        <v>44</v>
      </c>
      <c r="C14" s="73" t="s">
        <v>45</v>
      </c>
      <c r="D14" s="53"/>
    </row>
    <row r="15" spans="1:4" ht="24.75" customHeight="1">
      <c r="A15" s="53"/>
      <c r="B15" s="81">
        <v>12</v>
      </c>
      <c r="C15" s="81">
        <v>2</v>
      </c>
      <c r="D15" s="53"/>
    </row>
    <row r="16" spans="1:4" ht="12.75" customHeight="1">
      <c r="A16" s="85" t="s">
        <v>46</v>
      </c>
      <c r="B16" s="80">
        <f>B13*B15</f>
        <v>2394</v>
      </c>
      <c r="C16" s="80">
        <f>C13*C15</f>
        <v>1199.04</v>
      </c>
      <c r="D16" s="80">
        <f>B16+C16</f>
        <v>3593.04</v>
      </c>
    </row>
    <row r="65536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 Area DI PALERMO"/>
  <dimension ref="A2:O13"/>
  <sheetViews>
    <sheetView workbookViewId="0" topLeftCell="A3">
      <selection activeCell="E15" sqref="E15"/>
    </sheetView>
  </sheetViews>
  <sheetFormatPr defaultColWidth="9.140625" defaultRowHeight="12.75"/>
  <cols>
    <col min="1" max="1" width="31.140625" style="0" customWidth="1"/>
    <col min="2" max="2" width="19.8515625" style="0" customWidth="1"/>
    <col min="3" max="3" width="16.00390625" style="0" customWidth="1"/>
    <col min="4" max="4" width="15.8515625" style="0" customWidth="1"/>
    <col min="6" max="6" width="24.28125" style="0" customWidth="1"/>
    <col min="7" max="7" width="19.7109375" style="0" customWidth="1"/>
    <col min="8" max="8" width="16.28125" style="0" customWidth="1"/>
    <col min="9" max="9" width="17.28125" style="0" customWidth="1"/>
    <col min="11" max="11" width="30.57421875" style="0" customWidth="1"/>
    <col min="12" max="12" width="19.421875" style="0" customWidth="1"/>
    <col min="13" max="13" width="19.00390625" style="0" customWidth="1"/>
    <col min="14" max="14" width="20.7109375" style="0" customWidth="1"/>
    <col min="15" max="15" width="13.57421875" style="0" customWidth="1"/>
  </cols>
  <sheetData>
    <row r="2" spans="1:12" ht="67.5" customHeight="1">
      <c r="A2" s="71" t="s">
        <v>15</v>
      </c>
      <c r="B2" s="86" t="s">
        <v>35</v>
      </c>
      <c r="F2" s="78" t="s">
        <v>19</v>
      </c>
      <c r="G2" s="86" t="s">
        <v>35</v>
      </c>
      <c r="K2" s="82" t="s">
        <v>23</v>
      </c>
      <c r="L2" s="86" t="s">
        <v>35</v>
      </c>
    </row>
    <row r="3" spans="1:15" ht="50.25" customHeight="1">
      <c r="A3" s="73" t="s">
        <v>36</v>
      </c>
      <c r="B3" s="74" t="s">
        <v>37</v>
      </c>
      <c r="C3" s="75" t="s">
        <v>38</v>
      </c>
      <c r="D3" s="76" t="s">
        <v>39</v>
      </c>
      <c r="F3" s="73" t="s">
        <v>40</v>
      </c>
      <c r="G3" s="74" t="s">
        <v>37</v>
      </c>
      <c r="H3" s="75" t="s">
        <v>38</v>
      </c>
      <c r="I3" s="76" t="s">
        <v>39</v>
      </c>
      <c r="K3" s="73" t="s">
        <v>47</v>
      </c>
      <c r="L3" s="53"/>
      <c r="M3" s="73" t="s">
        <v>48</v>
      </c>
      <c r="N3" s="83" t="s">
        <v>49</v>
      </c>
      <c r="O3" s="87" t="s">
        <v>39</v>
      </c>
    </row>
    <row r="4" spans="1:15" ht="27" customHeight="1">
      <c r="A4" s="53" t="s">
        <v>50</v>
      </c>
      <c r="B4" s="88">
        <v>0.93</v>
      </c>
      <c r="C4" s="81">
        <v>115904</v>
      </c>
      <c r="D4" s="89">
        <f aca="true" t="shared" si="0" ref="D4:D8">B4*C4</f>
        <v>107790.72</v>
      </c>
      <c r="F4" s="53" t="s">
        <v>50</v>
      </c>
      <c r="G4" s="80">
        <v>0.777</v>
      </c>
      <c r="H4" s="81">
        <v>115171</v>
      </c>
      <c r="I4" s="84">
        <f aca="true" t="shared" si="1" ref="I4:I8">G4*H4</f>
        <v>89487.867</v>
      </c>
      <c r="K4" s="53" t="s">
        <v>50</v>
      </c>
      <c r="L4" s="53"/>
      <c r="N4" s="80"/>
      <c r="O4" s="90"/>
    </row>
    <row r="5" spans="1:15" ht="26.25" customHeight="1">
      <c r="A5" s="53" t="s">
        <v>51</v>
      </c>
      <c r="B5" s="88">
        <v>0.93</v>
      </c>
      <c r="C5" s="81">
        <v>471971</v>
      </c>
      <c r="D5" s="89">
        <f t="shared" si="0"/>
        <v>438933.03</v>
      </c>
      <c r="F5" s="53" t="s">
        <v>51</v>
      </c>
      <c r="G5" s="80">
        <v>0.777</v>
      </c>
      <c r="H5" s="81">
        <v>16321</v>
      </c>
      <c r="I5" s="84">
        <f t="shared" si="1"/>
        <v>12681.417000000001</v>
      </c>
      <c r="K5" s="91" t="s">
        <v>51</v>
      </c>
      <c r="L5" s="92" t="s">
        <v>52</v>
      </c>
      <c r="M5" s="93">
        <v>191</v>
      </c>
      <c r="N5" s="94">
        <v>199.5</v>
      </c>
      <c r="O5" s="95">
        <f>M5*N5</f>
        <v>38104.5</v>
      </c>
    </row>
    <row r="6" spans="1:15" ht="21" customHeight="1">
      <c r="A6" s="53" t="s">
        <v>53</v>
      </c>
      <c r="B6" s="88">
        <v>0.93</v>
      </c>
      <c r="C6" s="81">
        <v>420370</v>
      </c>
      <c r="D6" s="89">
        <f t="shared" si="0"/>
        <v>390944.10000000003</v>
      </c>
      <c r="F6" s="53" t="s">
        <v>53</v>
      </c>
      <c r="G6" s="80">
        <v>0.777</v>
      </c>
      <c r="H6" s="81">
        <v>76910</v>
      </c>
      <c r="I6" s="84">
        <f t="shared" si="1"/>
        <v>59759.07</v>
      </c>
      <c r="K6" s="96"/>
      <c r="L6" s="92" t="s">
        <v>54</v>
      </c>
      <c r="M6" s="91"/>
      <c r="N6" s="97"/>
      <c r="O6" s="97"/>
    </row>
    <row r="7" spans="1:15" ht="24.75" customHeight="1">
      <c r="A7" s="53" t="s">
        <v>55</v>
      </c>
      <c r="B7" s="88">
        <v>0.93</v>
      </c>
      <c r="C7" s="81">
        <v>226000</v>
      </c>
      <c r="D7" s="89">
        <f t="shared" si="0"/>
        <v>210180</v>
      </c>
      <c r="F7" s="53" t="s">
        <v>55</v>
      </c>
      <c r="G7" s="80">
        <v>0.777</v>
      </c>
      <c r="H7" s="81">
        <v>15000</v>
      </c>
      <c r="I7" s="84">
        <f t="shared" si="1"/>
        <v>11655</v>
      </c>
      <c r="K7" s="98" t="s">
        <v>53</v>
      </c>
      <c r="L7" s="99" t="s">
        <v>52</v>
      </c>
      <c r="M7" s="100">
        <v>6</v>
      </c>
      <c r="N7" s="101">
        <v>199.5</v>
      </c>
      <c r="O7" s="102">
        <f aca="true" t="shared" si="2" ref="O7:O8">M7*N7</f>
        <v>1197</v>
      </c>
    </row>
    <row r="8" spans="1:15" ht="24.75" customHeight="1">
      <c r="A8" s="53" t="s">
        <v>56</v>
      </c>
      <c r="B8" s="88">
        <v>0.93</v>
      </c>
      <c r="C8" s="81">
        <v>283280</v>
      </c>
      <c r="D8" s="89">
        <f t="shared" si="0"/>
        <v>263450.4</v>
      </c>
      <c r="F8" s="53" t="s">
        <v>56</v>
      </c>
      <c r="G8" s="80">
        <v>0.777</v>
      </c>
      <c r="H8" s="81">
        <v>2080</v>
      </c>
      <c r="I8" s="84">
        <f t="shared" si="1"/>
        <v>1616.16</v>
      </c>
      <c r="K8" s="103"/>
      <c r="L8" s="99" t="s">
        <v>54</v>
      </c>
      <c r="M8" s="100">
        <v>4</v>
      </c>
      <c r="N8" s="104">
        <v>599.52</v>
      </c>
      <c r="O8" s="102">
        <f t="shared" si="2"/>
        <v>2398.08</v>
      </c>
    </row>
    <row r="9" spans="1:15" ht="24.75" customHeight="1">
      <c r="A9" s="105" t="s">
        <v>57</v>
      </c>
      <c r="C9" s="105">
        <f>C4+C5+C6+C7+C8</f>
        <v>1517525</v>
      </c>
      <c r="D9" s="106">
        <f>D4+D5+D6+D7+D8</f>
        <v>1411298.25</v>
      </c>
      <c r="H9" s="81">
        <f>H4+H5+H6+H7+H8</f>
        <v>225482</v>
      </c>
      <c r="I9" s="80">
        <f>I4+I5+I6+I7+I8</f>
        <v>175199.514</v>
      </c>
      <c r="K9" s="53" t="s">
        <v>55</v>
      </c>
      <c r="L9" s="80"/>
      <c r="M9" s="107"/>
      <c r="N9" s="81"/>
      <c r="O9" s="108"/>
    </row>
    <row r="10" spans="11:15" ht="29.25" customHeight="1">
      <c r="K10" s="109" t="s">
        <v>56</v>
      </c>
      <c r="L10" s="110" t="s">
        <v>52</v>
      </c>
      <c r="M10" s="111"/>
      <c r="N10" s="112"/>
      <c r="O10" s="112"/>
    </row>
    <row r="11" spans="11:15" ht="25.5" customHeight="1">
      <c r="K11" s="109"/>
      <c r="L11" s="113" t="s">
        <v>54</v>
      </c>
      <c r="M11" s="114">
        <v>8</v>
      </c>
      <c r="N11" s="115">
        <v>599.52</v>
      </c>
      <c r="O11" s="116">
        <f>M11*N11</f>
        <v>4796.16</v>
      </c>
    </row>
    <row r="12" ht="14.25"/>
    <row r="13" ht="12.75">
      <c r="O13" s="80">
        <f>O5+O7+O8+O11</f>
        <v>46495.740000000005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 ASP di TRAPANI"/>
  <dimension ref="A2:D11"/>
  <sheetViews>
    <sheetView workbookViewId="0" topLeftCell="A1">
      <selection activeCell="A5" sqref="A5"/>
    </sheetView>
  </sheetViews>
  <sheetFormatPr defaultColWidth="9.140625" defaultRowHeight="12.75"/>
  <cols>
    <col min="1" max="1" width="39.00390625" style="0" customWidth="1"/>
    <col min="2" max="2" width="19.7109375" style="0" customWidth="1"/>
    <col min="3" max="3" width="23.00390625" style="0" customWidth="1"/>
    <col min="4" max="4" width="33.28125" style="0" customWidth="1"/>
  </cols>
  <sheetData>
    <row r="2" spans="1:4" ht="52.5" customHeight="1">
      <c r="A2" s="117" t="s">
        <v>15</v>
      </c>
      <c r="B2" s="86" t="s">
        <v>35</v>
      </c>
      <c r="C2" s="86"/>
      <c r="D2" s="86"/>
    </row>
    <row r="3" spans="1:4" ht="34.5" customHeight="1">
      <c r="A3" s="118" t="s">
        <v>36</v>
      </c>
      <c r="B3" s="119" t="s">
        <v>37</v>
      </c>
      <c r="C3" s="118" t="s">
        <v>38</v>
      </c>
      <c r="D3" s="120" t="s">
        <v>39</v>
      </c>
    </row>
    <row r="4" spans="1:4" ht="28.5" customHeight="1">
      <c r="A4" s="79"/>
      <c r="B4" s="121">
        <v>0.93</v>
      </c>
      <c r="C4" s="79">
        <v>267651</v>
      </c>
      <c r="D4" s="122">
        <f>C4*B4</f>
        <v>248915.43000000002</v>
      </c>
    </row>
    <row r="5" spans="1:4" ht="21">
      <c r="A5" s="123" t="s">
        <v>58</v>
      </c>
      <c r="B5" s="119" t="s">
        <v>37</v>
      </c>
      <c r="C5" s="118" t="s">
        <v>59</v>
      </c>
      <c r="D5" s="120" t="s">
        <v>60</v>
      </c>
    </row>
    <row r="6" spans="1:4" ht="21">
      <c r="A6" s="79"/>
      <c r="B6" s="121">
        <v>0.93</v>
      </c>
      <c r="C6" s="79">
        <v>100000</v>
      </c>
      <c r="D6" s="124">
        <f>B6*C6</f>
        <v>93000</v>
      </c>
    </row>
    <row r="7" spans="1:4" ht="21">
      <c r="A7" s="86"/>
      <c r="B7" s="86"/>
      <c r="C7" s="86"/>
      <c r="D7" s="86"/>
    </row>
    <row r="8" spans="1:4" ht="21">
      <c r="A8" s="86"/>
      <c r="B8" s="86"/>
      <c r="C8" s="86"/>
      <c r="D8" s="86"/>
    </row>
    <row r="9" spans="1:4" ht="81.75" customHeight="1">
      <c r="A9" s="125" t="s">
        <v>19</v>
      </c>
      <c r="B9" s="86" t="s">
        <v>35</v>
      </c>
      <c r="C9" s="86"/>
      <c r="D9" s="86"/>
    </row>
    <row r="10" spans="1:4" ht="21">
      <c r="A10" s="126" t="s">
        <v>40</v>
      </c>
      <c r="B10" s="119" t="s">
        <v>37</v>
      </c>
      <c r="C10" s="118" t="s">
        <v>38</v>
      </c>
      <c r="D10" s="120" t="s">
        <v>39</v>
      </c>
    </row>
    <row r="11" spans="1:4" ht="28.5" customHeight="1">
      <c r="A11" s="79"/>
      <c r="B11" s="127">
        <v>0.777</v>
      </c>
      <c r="C11" s="79">
        <v>62097</v>
      </c>
      <c r="D11" s="128">
        <f>B11*C11</f>
        <v>48249.369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/>
  <dimension ref="A1:I13"/>
  <sheetViews>
    <sheetView workbookViewId="0" topLeftCell="A1">
      <selection activeCell="K8" sqref="K8"/>
    </sheetView>
  </sheetViews>
  <sheetFormatPr defaultColWidth="9.140625" defaultRowHeight="12.75"/>
  <cols>
    <col min="1" max="1" width="28.8515625" style="129" customWidth="1"/>
    <col min="2" max="2" width="20.140625" style="0" customWidth="1"/>
    <col min="3" max="3" width="0" style="0" hidden="1" customWidth="1"/>
    <col min="4" max="4" width="16.28125" style="0" customWidth="1"/>
    <col min="5" max="5" width="22.28125" style="0" customWidth="1"/>
    <col min="6" max="6" width="35.8515625" style="0" customWidth="1"/>
    <col min="7" max="7" width="24.00390625" style="0" customWidth="1"/>
    <col min="8" max="8" width="25.8515625" style="0" customWidth="1"/>
    <col min="9" max="9" width="21.421875" style="0" customWidth="1"/>
  </cols>
  <sheetData>
    <row r="1" spans="2:9" ht="15">
      <c r="B1" s="130" t="s">
        <v>61</v>
      </c>
      <c r="C1" s="131" t="s">
        <v>62</v>
      </c>
      <c r="D1" s="132" t="s">
        <v>62</v>
      </c>
      <c r="E1" s="133" t="s">
        <v>63</v>
      </c>
      <c r="F1" s="133" t="s">
        <v>64</v>
      </c>
      <c r="G1" s="8" t="s">
        <v>1</v>
      </c>
      <c r="H1" s="8" t="s">
        <v>2</v>
      </c>
      <c r="I1" s="134" t="s">
        <v>65</v>
      </c>
    </row>
    <row r="2" spans="1:8" ht="96" customHeight="1">
      <c r="A2" s="135" t="s">
        <v>66</v>
      </c>
      <c r="B2" s="136"/>
      <c r="G2" s="137" t="s">
        <v>67</v>
      </c>
      <c r="H2" s="138" t="s">
        <v>15</v>
      </c>
    </row>
    <row r="3" spans="1:8" ht="106.5" customHeight="1">
      <c r="A3" s="139" t="s">
        <v>68</v>
      </c>
      <c r="B3" s="140" t="s">
        <v>69</v>
      </c>
      <c r="C3" s="141"/>
      <c r="D3" s="140" t="s">
        <v>70</v>
      </c>
      <c r="E3" s="142" t="s">
        <v>71</v>
      </c>
      <c r="F3" s="142" t="s">
        <v>72</v>
      </c>
      <c r="G3" s="53"/>
      <c r="H3" s="53"/>
    </row>
    <row r="4" spans="1:8" ht="47.25" customHeight="1">
      <c r="A4" s="143" t="s">
        <v>73</v>
      </c>
      <c r="B4" s="144" t="s">
        <v>74</v>
      </c>
      <c r="C4" s="142"/>
      <c r="D4" s="144" t="s">
        <v>75</v>
      </c>
      <c r="E4" s="142" t="s">
        <v>76</v>
      </c>
      <c r="F4" s="142" t="s">
        <v>77</v>
      </c>
      <c r="G4" s="145"/>
      <c r="H4" s="138"/>
    </row>
    <row r="5" spans="1:8" ht="69" customHeight="1">
      <c r="A5" s="146" t="s">
        <v>78</v>
      </c>
      <c r="B5" s="147" t="s">
        <v>79</v>
      </c>
      <c r="C5" s="141"/>
      <c r="D5" s="140" t="s">
        <v>80</v>
      </c>
      <c r="E5" s="142" t="s">
        <v>81</v>
      </c>
      <c r="F5" s="142" t="s">
        <v>82</v>
      </c>
      <c r="G5" s="53"/>
      <c r="H5" s="53"/>
    </row>
    <row r="6" spans="1:8" ht="78.75" customHeight="1">
      <c r="A6" s="135" t="s">
        <v>83</v>
      </c>
      <c r="B6" s="141"/>
      <c r="C6" s="141"/>
      <c r="D6" s="141"/>
      <c r="E6" s="141"/>
      <c r="F6" s="141"/>
      <c r="G6" s="137" t="s">
        <v>84</v>
      </c>
      <c r="H6" s="138" t="s">
        <v>19</v>
      </c>
    </row>
    <row r="7" spans="1:8" ht="60" customHeight="1">
      <c r="A7" s="148" t="s">
        <v>85</v>
      </c>
      <c r="B7" s="147" t="s">
        <v>79</v>
      </c>
      <c r="C7" s="141"/>
      <c r="D7" s="140" t="s">
        <v>80</v>
      </c>
      <c r="E7" s="142" t="s">
        <v>81</v>
      </c>
      <c r="F7" s="142" t="s">
        <v>82</v>
      </c>
      <c r="G7" s="53"/>
      <c r="H7" s="53"/>
    </row>
    <row r="8" spans="1:8" ht="44.25" customHeight="1">
      <c r="A8" s="149" t="s">
        <v>86</v>
      </c>
      <c r="B8" s="140" t="s">
        <v>69</v>
      </c>
      <c r="C8" s="141"/>
      <c r="D8" s="140" t="s">
        <v>70</v>
      </c>
      <c r="E8" s="142" t="s">
        <v>71</v>
      </c>
      <c r="F8" s="142" t="s">
        <v>72</v>
      </c>
      <c r="G8" s="53"/>
      <c r="H8" s="53"/>
    </row>
    <row r="9" spans="1:9" ht="75" customHeight="1">
      <c r="A9" s="150" t="s">
        <v>87</v>
      </c>
      <c r="B9" s="151" t="s">
        <v>88</v>
      </c>
      <c r="C9" s="152"/>
      <c r="D9" s="153" t="s">
        <v>89</v>
      </c>
      <c r="E9" s="142" t="s">
        <v>90</v>
      </c>
      <c r="F9" s="142" t="s">
        <v>91</v>
      </c>
      <c r="G9" s="53"/>
      <c r="H9" s="53"/>
      <c r="I9" s="154" t="s">
        <v>92</v>
      </c>
    </row>
    <row r="10" ht="26.25" customHeight="1"/>
    <row r="11" spans="1:8" ht="42">
      <c r="A11" s="155" t="s">
        <v>26</v>
      </c>
      <c r="B11" s="156" t="s">
        <v>93</v>
      </c>
      <c r="C11" s="141"/>
      <c r="D11" s="156" t="s">
        <v>94</v>
      </c>
      <c r="E11" s="142" t="s">
        <v>95</v>
      </c>
      <c r="F11" s="157" t="s">
        <v>96</v>
      </c>
      <c r="G11" s="158" t="s">
        <v>97</v>
      </c>
      <c r="H11" s="138" t="s">
        <v>23</v>
      </c>
    </row>
    <row r="12" spans="1:8" ht="42">
      <c r="A12" s="159" t="s">
        <v>26</v>
      </c>
      <c r="B12" s="156" t="s">
        <v>93</v>
      </c>
      <c r="C12" s="141"/>
      <c r="D12" s="156" t="s">
        <v>94</v>
      </c>
      <c r="E12" s="142" t="s">
        <v>95</v>
      </c>
      <c r="F12" s="157" t="s">
        <v>96</v>
      </c>
      <c r="G12" s="160" t="s">
        <v>98</v>
      </c>
      <c r="H12" s="161" t="s">
        <v>23</v>
      </c>
    </row>
    <row r="13" spans="1:8" ht="42">
      <c r="A13" s="155" t="s">
        <v>26</v>
      </c>
      <c r="B13" s="156" t="s">
        <v>93</v>
      </c>
      <c r="C13" s="141"/>
      <c r="D13" s="156" t="s">
        <v>94</v>
      </c>
      <c r="E13" s="142" t="s">
        <v>95</v>
      </c>
      <c r="F13" s="157" t="s">
        <v>96</v>
      </c>
      <c r="G13" s="145" t="s">
        <v>99</v>
      </c>
      <c r="H13" s="138" t="s">
        <v>23</v>
      </c>
    </row>
  </sheetData>
  <sheetProtection selectLockedCells="1" selectUnlockedCells="1"/>
  <hyperlinks>
    <hyperlink ref="B4" r:id="rId1" display="C.F. 04328480407"/>
    <hyperlink ref="D4" r:id="rId2" display="P.I. 04328480407"/>
    <hyperlink ref="B5" r:id="rId3" display="C.F. 02714180847"/>
    <hyperlink ref="B7" r:id="rId4" display="C.F. 02714180847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N18" sqref="N18"/>
    </sheetView>
  </sheetViews>
  <sheetFormatPr defaultColWidth="9.140625" defaultRowHeight="12.75"/>
  <cols>
    <col min="1" max="1" width="25.140625" style="0" customWidth="1"/>
    <col min="2" max="2" width="23.28125" style="0" customWidth="1"/>
    <col min="3" max="3" width="45.421875" style="0" customWidth="1"/>
    <col min="4" max="4" width="17.140625" style="0" customWidth="1"/>
  </cols>
  <sheetData>
    <row r="1" spans="1:4" ht="48.75" customHeight="1">
      <c r="A1" s="162" t="s">
        <v>100</v>
      </c>
      <c r="B1" s="142" t="s">
        <v>101</v>
      </c>
      <c r="C1" s="140" t="s">
        <v>102</v>
      </c>
      <c r="D1" s="140" t="s">
        <v>103</v>
      </c>
    </row>
    <row r="2" spans="1:4" ht="49.5" customHeight="1">
      <c r="A2" s="145" t="s">
        <v>67</v>
      </c>
      <c r="B2" s="140" t="s">
        <v>104</v>
      </c>
      <c r="C2" s="144" t="s">
        <v>105</v>
      </c>
      <c r="D2" s="163" t="s">
        <v>106</v>
      </c>
    </row>
    <row r="3" spans="1:4" ht="38.25" customHeight="1">
      <c r="A3" s="145" t="s">
        <v>84</v>
      </c>
      <c r="B3" s="140" t="s">
        <v>107</v>
      </c>
      <c r="C3" s="144" t="s">
        <v>108</v>
      </c>
      <c r="D3" s="163" t="s">
        <v>109</v>
      </c>
    </row>
    <row r="4" spans="1:4" ht="31.5" customHeight="1">
      <c r="A4" s="141"/>
      <c r="B4" s="164" t="s">
        <v>110</v>
      </c>
      <c r="C4" s="165" t="s">
        <v>111</v>
      </c>
      <c r="D4" s="163" t="s">
        <v>112</v>
      </c>
    </row>
    <row r="5" spans="1:4" ht="30" customHeight="1">
      <c r="A5" s="145" t="s">
        <v>113</v>
      </c>
      <c r="B5" s="140" t="s">
        <v>104</v>
      </c>
      <c r="C5" s="147" t="s">
        <v>26</v>
      </c>
      <c r="D5" s="163" t="s">
        <v>114</v>
      </c>
    </row>
    <row r="6" spans="1:4" ht="30.75" customHeight="1">
      <c r="A6" s="145" t="s">
        <v>98</v>
      </c>
      <c r="B6" s="140" t="s">
        <v>104</v>
      </c>
      <c r="C6" s="147" t="s">
        <v>26</v>
      </c>
      <c r="D6" s="141" t="s">
        <v>115</v>
      </c>
    </row>
    <row r="7" spans="1:4" ht="24.75" customHeight="1">
      <c r="A7" s="145" t="s">
        <v>99</v>
      </c>
      <c r="B7" s="140" t="s">
        <v>104</v>
      </c>
      <c r="C7" s="147" t="s">
        <v>26</v>
      </c>
      <c r="D7" s="163" t="s">
        <v>116</v>
      </c>
    </row>
  </sheetData>
  <sheetProtection selectLockedCells="1" selectUnlockedCells="1"/>
  <hyperlinks>
    <hyperlink ref="C2" r:id="rId1" display="ATI : UGRI S.N.C. - RUAMBIENTE SERVIZI SRL -  WASTEAM SRL"/>
    <hyperlink ref="C3" r:id="rId2" display="A.T.I.: UGRI S.N.C. DI URSO MASSIMILIANO &amp; C.-  AMBIECO S.N.C. DI MAN"/>
    <hyperlink ref="C5" r:id="rId3" display="Campoverde srl"/>
    <hyperlink ref="C6" r:id="rId4" display="Campoverde srl"/>
    <hyperlink ref="C7" r:id="rId5" display="Campoverde sr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19" sqref="D19"/>
    </sheetView>
  </sheetViews>
  <sheetFormatPr defaultColWidth="11.421875" defaultRowHeight="12.75"/>
  <cols>
    <col min="1" max="1" width="19.140625" style="0" customWidth="1"/>
    <col min="2" max="2" width="20.140625" style="0" customWidth="1"/>
    <col min="3" max="3" width="28.00390625" style="0" customWidth="1"/>
    <col min="4" max="4" width="18.00390625" style="0" customWidth="1"/>
    <col min="5" max="16384" width="11.57421875" style="0" customWidth="1"/>
  </cols>
  <sheetData>
    <row r="1" spans="1:5" ht="59.25" customHeight="1">
      <c r="A1" s="166" t="s">
        <v>117</v>
      </c>
      <c r="B1" s="167" t="s">
        <v>63</v>
      </c>
      <c r="C1" s="168" t="s">
        <v>118</v>
      </c>
      <c r="D1" s="169" t="s">
        <v>119</v>
      </c>
      <c r="E1" s="170"/>
    </row>
    <row r="2" spans="1:5" ht="104.25" customHeight="1">
      <c r="A2" s="167" t="s">
        <v>120</v>
      </c>
      <c r="B2" s="142" t="s">
        <v>71</v>
      </c>
      <c r="C2" s="171" t="s">
        <v>121</v>
      </c>
      <c r="D2" s="172" t="s">
        <v>122</v>
      </c>
      <c r="E2" s="173"/>
    </row>
    <row r="3" spans="1:5" ht="51" customHeight="1">
      <c r="A3" s="167" t="s">
        <v>123</v>
      </c>
      <c r="B3" s="172" t="s">
        <v>124</v>
      </c>
      <c r="C3" s="174" t="s">
        <v>125</v>
      </c>
      <c r="D3" s="172" t="s">
        <v>126</v>
      </c>
      <c r="E3" s="173"/>
    </row>
    <row r="4" spans="1:5" ht="96.75" customHeight="1">
      <c r="A4" s="167" t="s">
        <v>127</v>
      </c>
      <c r="B4" s="172" t="s">
        <v>128</v>
      </c>
      <c r="C4" s="175" t="s">
        <v>129</v>
      </c>
      <c r="D4" s="172" t="s">
        <v>130</v>
      </c>
      <c r="E4" s="173"/>
    </row>
    <row r="7" ht="14.25"/>
  </sheetData>
  <sheetProtection selectLockedCells="1" selectUnlockedCells="1"/>
  <hyperlinks>
    <hyperlink ref="C2" r:id="rId1" display="rescue@pec.it, rescueservicesrl@tiscali.it, tel.09188156335"/>
    <hyperlink ref="C3" r:id="rId2" display="lvmsrl@gigapec.it, lvmsrl.impresa@gmail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sciarrino</dc:creator>
  <cp:keywords/>
  <dc:description/>
  <cp:lastModifiedBy/>
  <cp:lastPrinted>2018-04-04T09:22:23Z</cp:lastPrinted>
  <dcterms:modified xsi:type="dcterms:W3CDTF">2018-04-04T15:22:18Z</dcterms:modified>
  <cp:category/>
  <cp:version/>
  <cp:contentType/>
  <cp:contentStatus/>
  <cp:revision>16</cp:revision>
</cp:coreProperties>
</file>