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Dati gara" sheetId="1" r:id="rId1"/>
    <sheet name="Prodotti farmaceutici _offerte" sheetId="2" r:id="rId2"/>
    <sheet name="Spesa complessiva" sheetId="3" r:id="rId3"/>
  </sheets>
  <definedNames/>
  <calcPr fullCalcOnLoad="1"/>
</workbook>
</file>

<file path=xl/sharedStrings.xml><?xml version="1.0" encoding="utf-8"?>
<sst xmlns="http://schemas.openxmlformats.org/spreadsheetml/2006/main" count="219" uniqueCount="146">
  <si>
    <t>Dati generali della gara</t>
  </si>
  <si>
    <t>Codice gara telematica</t>
  </si>
  <si>
    <t>G00085</t>
  </si>
  <si>
    <t>Gara ANAC</t>
  </si>
  <si>
    <t>6918777</t>
  </si>
  <si>
    <t>Oggetto gara</t>
  </si>
  <si>
    <t>Fornitura dei prodotti farmaceutici inseriti in PTORS della Regione Siciliana del 18/10/2017 e di uno di cui alla procedura indetta con D.A.S. n. 2120/2017 andato deserto</t>
  </si>
  <si>
    <t>Lotti</t>
  </si>
  <si>
    <t>8</t>
  </si>
  <si>
    <t>Codice CIG</t>
  </si>
  <si>
    <r>
      <rPr>
        <b/>
        <sz val="8"/>
        <color indexed="8"/>
        <rFont val="Andalus"/>
        <family val="1"/>
      </rPr>
      <t>LOTTO 1</t>
    </r>
    <r>
      <rPr>
        <sz val="8"/>
        <color indexed="8"/>
        <rFont val="Andalus"/>
        <family val="1"/>
      </rPr>
      <t xml:space="preserve"> 729936173F </t>
    </r>
    <r>
      <rPr>
        <b/>
        <sz val="8"/>
        <color indexed="8"/>
        <rFont val="Andalus"/>
        <family val="1"/>
      </rPr>
      <t xml:space="preserve"> LOTTO 2</t>
    </r>
    <r>
      <rPr>
        <sz val="8"/>
        <color indexed="8"/>
        <rFont val="Andalus"/>
        <family val="1"/>
      </rPr>
      <t xml:space="preserve"> 72993763A1 </t>
    </r>
    <r>
      <rPr>
        <b/>
        <sz val="8"/>
        <color indexed="8"/>
        <rFont val="Andalus"/>
        <family val="1"/>
      </rPr>
      <t xml:space="preserve"> LOTTO 3 </t>
    </r>
    <r>
      <rPr>
        <sz val="8"/>
        <color indexed="8"/>
        <rFont val="Andalus"/>
        <family val="1"/>
      </rPr>
      <t xml:space="preserve"> 7299682027  </t>
    </r>
    <r>
      <rPr>
        <b/>
        <sz val="8"/>
        <color indexed="8"/>
        <rFont val="Andalus"/>
        <family val="1"/>
      </rPr>
      <t xml:space="preserve">LOTTO 4 </t>
    </r>
    <r>
      <rPr>
        <sz val="8"/>
        <color indexed="8"/>
        <rFont val="Andalus"/>
        <family val="1"/>
      </rPr>
      <t xml:space="preserve">7299693938                </t>
    </r>
    <r>
      <rPr>
        <b/>
        <sz val="8"/>
        <color indexed="8"/>
        <rFont val="Andalus"/>
        <family val="1"/>
      </rPr>
      <t xml:space="preserve"> LOTTO 5 </t>
    </r>
    <r>
      <rPr>
        <sz val="8"/>
        <color indexed="8"/>
        <rFont val="Andalus"/>
        <family val="1"/>
      </rPr>
      <t xml:space="preserve">7299700EFD   </t>
    </r>
    <r>
      <rPr>
        <b/>
        <sz val="8"/>
        <color indexed="8"/>
        <rFont val="Andalus"/>
        <family val="1"/>
      </rPr>
      <t xml:space="preserve">LOTTO 6 </t>
    </r>
    <r>
      <rPr>
        <sz val="8"/>
        <color indexed="8"/>
        <rFont val="Andalus"/>
        <family val="1"/>
      </rPr>
      <t xml:space="preserve">7299719EAB  </t>
    </r>
    <r>
      <rPr>
        <b/>
        <sz val="8"/>
        <color indexed="8"/>
        <rFont val="Andalus"/>
        <family val="1"/>
      </rPr>
      <t>LOTTO 7</t>
    </r>
    <r>
      <rPr>
        <sz val="8"/>
        <color indexed="8"/>
        <rFont val="Andalus"/>
        <family val="1"/>
      </rPr>
      <t xml:space="preserve"> 7299736CB3  </t>
    </r>
    <r>
      <rPr>
        <b/>
        <sz val="8"/>
        <color indexed="8"/>
        <rFont val="Andalus"/>
        <family val="1"/>
      </rPr>
      <t xml:space="preserve">LOTTO 8 </t>
    </r>
    <r>
      <rPr>
        <sz val="8"/>
        <color indexed="8"/>
        <rFont val="Andalus"/>
        <family val="1"/>
      </rPr>
      <t>72997421AA</t>
    </r>
  </si>
  <si>
    <t>Importo a base di gara per 48 mesi (indizione con D.A.S. n.2542 del 29.11.2017)</t>
  </si>
  <si>
    <t>€ 675.238.517,4 oltre i.v.a.</t>
  </si>
  <si>
    <t>Importo di aggiudicazione per 48 mesi ( con D.A.S. n. 2852  del 27.12.2017)</t>
  </si>
  <si>
    <t>€ 284.976.994,24 oltre i.v.a.</t>
  </si>
  <si>
    <t>RISPARMIO DI SPESA</t>
  </si>
  <si>
    <t>€ 390.261.523,1556 oltre i.v.a.</t>
  </si>
  <si>
    <t xml:space="preserve">LOTTI </t>
  </si>
  <si>
    <t>Ragione sociale ditta</t>
  </si>
  <si>
    <t>C.F./P.Iva</t>
  </si>
  <si>
    <t>Voce lotto</t>
  </si>
  <si>
    <t>Descrizione</t>
  </si>
  <si>
    <t>Descrizione estesa</t>
  </si>
  <si>
    <t>Solo sicurezza?</t>
  </si>
  <si>
    <t>Sogg. a ribasso?</t>
  </si>
  <si>
    <t>Um</t>
  </si>
  <si>
    <t>Quantità</t>
  </si>
  <si>
    <t>Prezzo unitario</t>
  </si>
  <si>
    <t>Importo</t>
  </si>
  <si>
    <t>Codice prodotto</t>
  </si>
  <si>
    <t>Denominazione commerciale</t>
  </si>
  <si>
    <t xml:space="preserve">Prezzo unitario di cessione al SSN (iva esclusa) </t>
  </si>
  <si>
    <t>Classe di rimborsabilità</t>
  </si>
  <si>
    <t>Prezzo di vendita al pubblico (iva inclusa)</t>
  </si>
  <si>
    <t>IVA (%)</t>
  </si>
  <si>
    <t>Sconto obbligatorio per legge (tipologia prezzo di riferimento)</t>
  </si>
  <si>
    <t>Prodotto in esclusiva</t>
  </si>
  <si>
    <t>Data di scadenza del brevetto</t>
  </si>
  <si>
    <t>Note</t>
  </si>
  <si>
    <t>GARE.IMPR.NOMEST</t>
  </si>
  <si>
    <t>GARE.IMPR.CFIMP</t>
  </si>
  <si>
    <t>GARE.GCAP.CODVOC</t>
  </si>
  <si>
    <t>GARE.V_GCAP_DPRE.VOCE</t>
  </si>
  <si>
    <t>GARE.GCAP_EST.DESEST</t>
  </si>
  <si>
    <t>GARE.V_GCAP_DPRE.SOLSIC</t>
  </si>
  <si>
    <t>GARE.V_GCAP_DPRE.SOGRIB</t>
  </si>
  <si>
    <t>GARE.UNIMIS.DESUNI</t>
  </si>
  <si>
    <t>GARE.V_GCAP_DPRE.QUANTIEFF</t>
  </si>
  <si>
    <t>GARE.V_GCAP_DPRE.PREOFF</t>
  </si>
  <si>
    <t>GARE.V_GCAP_DPRE.IMPOFF</t>
  </si>
  <si>
    <t>GARE.XDPRE.XDPRE01</t>
  </si>
  <si>
    <t>GARE.XDPRE.XDPRE02</t>
  </si>
  <si>
    <t>GARE.XDPRE.XDPRE07</t>
  </si>
  <si>
    <t>GARE.XDPRE.XDPRE08</t>
  </si>
  <si>
    <t>GARE.XDPRE.XDPRE09</t>
  </si>
  <si>
    <t>GARE.XDPRE.XDPRE10</t>
  </si>
  <si>
    <t>GARE.XDPRE.XDPRE11</t>
  </si>
  <si>
    <t>GARE.XDPRE.XDPRE12</t>
  </si>
  <si>
    <t>GARE.XDPRE.XDPRE13</t>
  </si>
  <si>
    <t>GARE.XDPRE.XDPRE14</t>
  </si>
  <si>
    <t xml:space="preserve"> </t>
  </si>
  <si>
    <t>MUNDIPHARMA PHARMACEUTICALS S.R.L.</t>
  </si>
  <si>
    <t>03859880969</t>
  </si>
  <si>
    <t>1</t>
  </si>
  <si>
    <t xml:space="preserve">L01XC02-RITUXIMAB BIOSIMILARE-FLAC-500 mg 50 ml 10mg/ml-EV-FLAC
</t>
  </si>
  <si>
    <t>no</t>
  </si>
  <si>
    <t>si</t>
  </si>
  <si>
    <t>FLACONE</t>
  </si>
  <si>
    <t>045266018</t>
  </si>
  <si>
    <t>TRUXIMA</t>
  </si>
  <si>
    <t>H</t>
  </si>
  <si>
    <t>33,35</t>
  </si>
  <si>
    <t>14/12/2017</t>
  </si>
  <si>
    <t>-</t>
  </si>
  <si>
    <t>AbbVie S.r.l.</t>
  </si>
  <si>
    <t>02645920592</t>
  </si>
  <si>
    <t xml:space="preserve">J05AP57-GLECAPREVIR + PIBRENTASVIR-CPR RIV-10 MG + 40 MG-OS-CPR RIV
</t>
  </si>
  <si>
    <t>CPR RIV</t>
  </si>
  <si>
    <t>Lista 002625</t>
  </si>
  <si>
    <t>MAVIRET 100mg/40mg cpr rivestite</t>
  </si>
  <si>
    <t>A</t>
  </si>
  <si>
    <t>33.35</t>
  </si>
  <si>
    <t>20/09/2031</t>
  </si>
  <si>
    <t>Prezzo d'offerta comprensivo del 74,55357% di sconto</t>
  </si>
  <si>
    <t>BIOGEN ITALIA S.r.L.</t>
  </si>
  <si>
    <t>03663160962</t>
  </si>
  <si>
    <t xml:space="preserve">M09AX07-NUSINERSEN-FIALA-12 MG  5 ml  2,4mg/ml-INTRATEC-FIALA
</t>
  </si>
  <si>
    <t>FIALA</t>
  </si>
  <si>
    <t>045426018/E</t>
  </si>
  <si>
    <t>SPINRAZA</t>
  </si>
  <si>
    <t>23/06/2026</t>
  </si>
  <si>
    <t>CONF DA 1 FIALA</t>
  </si>
  <si>
    <t>Vertex Pharmaceuticals (Italy) Srl</t>
  </si>
  <si>
    <t>08433930966</t>
  </si>
  <si>
    <t xml:space="preserve">R07AX30-IVACAFTOR + LUMACAFTOR-CPR RIV-200 + 125 MG-OS-CPR RIV
</t>
  </si>
  <si>
    <t>044560011</t>
  </si>
  <si>
    <t>Orkambi 200 mg/125 mg</t>
  </si>
  <si>
    <t>ex faCTORY</t>
  </si>
  <si>
    <t>22/11/2030</t>
  </si>
  <si>
    <t>Merck Serono S.p.A.</t>
  </si>
  <si>
    <t>00399800580</t>
  </si>
  <si>
    <t xml:space="preserve">H01AC01-ORMONE SOMATOTROPO-CARTUCCIA-20 MG/2,5 ml 8MG/ML-SOTTOCUTE-CARTUCCIA
</t>
  </si>
  <si>
    <t>CARTUCCIA</t>
  </si>
  <si>
    <t>026863187</t>
  </si>
  <si>
    <t xml:space="preserve">SAIZEN 8 mg/ml soluzione iniettabile, cartuccia vetro da 20 mg/2,50 ml di soluzione  </t>
  </si>
  <si>
    <t>ex factory</t>
  </si>
  <si>
    <t>17/06/2014</t>
  </si>
  <si>
    <t>non ci sono note aggiuntive all'offerta</t>
  </si>
  <si>
    <t>FERRING S.P.A.</t>
  </si>
  <si>
    <t>07676940153</t>
  </si>
  <si>
    <t xml:space="preserve">G02AD06-MISOPROSTOLO-DISP. VAG.-200 MCG-INTRA VAG.-DISP. VAG.
</t>
  </si>
  <si>
    <t>DISP. VAG.</t>
  </si>
  <si>
    <t>003960</t>
  </si>
  <si>
    <t>MYSODELLE 200 microgrammi dispositivo vaginale</t>
  </si>
  <si>
    <t>28/07/2025</t>
  </si>
  <si>
    <t>AIC: 042447021</t>
  </si>
  <si>
    <t>ELI LILLY ITALIA SPA</t>
  </si>
  <si>
    <t>00426150488</t>
  </si>
  <si>
    <t xml:space="preserve">L01XC27-OLARATUMAB-FIALA-50 ml  10MG/ML-EV-FIALA
</t>
  </si>
  <si>
    <t>045174012</t>
  </si>
  <si>
    <t>LARTRUVO 10MG/ML 1 FL. 50 ML ( 500MG/50 ML )</t>
  </si>
  <si>
    <t>01/06/2031</t>
  </si>
  <si>
    <t>NA</t>
  </si>
  <si>
    <t>PTC Therapeutics International Limited</t>
  </si>
  <si>
    <t>IE3278330FH</t>
  </si>
  <si>
    <t xml:space="preserve">M09AX03-ATALUREN-BUSTE-250 MG-OS-BUSTA
</t>
  </si>
  <si>
    <t>BUSTA</t>
  </si>
  <si>
    <t>043535020</t>
  </si>
  <si>
    <t>Translarna 250</t>
  </si>
  <si>
    <t>09/04/2029</t>
  </si>
  <si>
    <t>QUANTITA' EFFETTIVE 42 MESI</t>
  </si>
  <si>
    <t>PREZZO UNITARIO OFFERTO IN GARA</t>
  </si>
  <si>
    <t>LOTTI</t>
  </si>
  <si>
    <t>SPESA COMPLESSIVA PER 42 MESI I.V.A. ESCLUSA</t>
  </si>
  <si>
    <t>SPESA COMPLESSIVA PER 6 MESI I.V.A. ESCLUSA</t>
  </si>
  <si>
    <t>SPESA COMPLESSIVA PER 48 MESI OLTRE I.V.A.</t>
  </si>
  <si>
    <t>SPESA COMPLESSIVA PER  48 MESI COMPRENSIVA DI I.V.A. AL 10%</t>
  </si>
  <si>
    <t>LOTTO 1</t>
  </si>
  <si>
    <t>LOTTO 2</t>
  </si>
  <si>
    <t>LOTTO 3</t>
  </si>
  <si>
    <t>LOTTO 4</t>
  </si>
  <si>
    <t>LOTTO 5</t>
  </si>
  <si>
    <t>LOTTO 6</t>
  </si>
  <si>
    <t>LOTTO 7</t>
  </si>
  <si>
    <t>LOTTO 8</t>
  </si>
  <si>
    <t>TOTALE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</si>
</sst>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@"/>
    <numFmt numFmtId="166" formatCode="&quot;€ &quot;#,##0.00;[RED]&quot;-€ &quot;#,##0.00"/>
    <numFmt numFmtId="167" formatCode="#,##0.00;\-#,##0.00"/>
    <numFmt numFmtId="168" formatCode="#,##0.0##;\-#,##0.0##"/>
    <numFmt numFmtId="169" formatCode="#,##0.00###;\-#,##0.00###"/>
    <numFmt numFmtId="170" formatCode="0"/>
    <numFmt numFmtId="171" formatCode="DD/MM/YYYY"/>
    <numFmt numFmtId="172" formatCode="&quot;€ &quot;#,##0.00000;&quot;-€ &quot;#,##0.00000"/>
    <numFmt numFmtId="173" formatCode="&quot;€ &quot;#,##0.00"/>
  </numFmts>
  <fonts count="16">
    <font>
      <sz val="10"/>
      <name val="Arial"/>
      <family val="0"/>
    </font>
    <font>
      <b/>
      <sz val="8"/>
      <color indexed="18"/>
      <name val="Arial"/>
      <family val="0"/>
    </font>
    <font>
      <b/>
      <sz val="14"/>
      <color indexed="18"/>
      <name val="Andalus"/>
      <family val="1"/>
    </font>
    <font>
      <sz val="8"/>
      <color indexed="8"/>
      <name val="Arial"/>
      <family val="0"/>
    </font>
    <font>
      <b/>
      <sz val="11"/>
      <color indexed="8"/>
      <name val="Andalus"/>
      <family val="1"/>
    </font>
    <font>
      <sz val="11"/>
      <color indexed="8"/>
      <name val="Andalus"/>
      <family val="1"/>
    </font>
    <font>
      <b/>
      <sz val="11"/>
      <name val="Andalus"/>
      <family val="1"/>
    </font>
    <font>
      <b/>
      <sz val="8"/>
      <color indexed="8"/>
      <name val="Andalus"/>
      <family val="1"/>
    </font>
    <font>
      <sz val="8"/>
      <color indexed="8"/>
      <name val="Andalus"/>
      <family val="1"/>
    </font>
    <font>
      <sz val="11"/>
      <name val="Andalus"/>
      <family val="1"/>
    </font>
    <font>
      <b/>
      <sz val="8"/>
      <color indexed="18"/>
      <name val="Andalus"/>
      <family val="1"/>
    </font>
    <font>
      <b/>
      <sz val="10"/>
      <name val="Arial"/>
      <family val="2"/>
    </font>
    <font>
      <b/>
      <sz val="8"/>
      <name val="Andalus"/>
      <family val="1"/>
    </font>
    <font>
      <b/>
      <sz val="10"/>
      <name val="Andalus"/>
      <family val="1"/>
    </font>
    <font>
      <sz val="8"/>
      <name val="Arial"/>
      <family val="2"/>
    </font>
    <font>
      <sz val="10"/>
      <name val="Andalus"/>
      <family val="1"/>
    </font>
  </fonts>
  <fills count="1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9">
    <xf numFmtId="164" fontId="0" fillId="0" borderId="0" xfId="0" applyAlignment="1">
      <alignment/>
    </xf>
    <xf numFmtId="165" fontId="1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164" fontId="0" fillId="4" borderId="1" xfId="0" applyFill="1" applyBorder="1" applyAlignment="1">
      <alignment/>
    </xf>
    <xf numFmtId="165" fontId="4" fillId="0" borderId="1" xfId="0" applyNumberFormat="1" applyFont="1" applyBorder="1" applyAlignment="1">
      <alignment horizontal="right" vertical="center" wrapText="1"/>
    </xf>
    <xf numFmtId="165" fontId="5" fillId="0" borderId="1" xfId="0" applyNumberFormat="1" applyFont="1" applyBorder="1" applyAlignment="1">
      <alignment horizontal="left" vertical="center" wrapText="1"/>
    </xf>
    <xf numFmtId="164" fontId="6" fillId="0" borderId="1" xfId="0" applyFont="1" applyBorder="1" applyAlignment="1">
      <alignment horizontal="right"/>
    </xf>
    <xf numFmtId="165" fontId="6" fillId="5" borderId="1" xfId="0" applyNumberFormat="1" applyFont="1" applyFill="1" applyBorder="1" applyAlignment="1">
      <alignment vertical="center"/>
    </xf>
    <xf numFmtId="165" fontId="7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left" vertical="center" wrapText="1"/>
    </xf>
    <xf numFmtId="166" fontId="9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right" vertical="center" wrapText="1"/>
    </xf>
    <xf numFmtId="167" fontId="5" fillId="0" borderId="1" xfId="0" applyNumberFormat="1" applyFont="1" applyBorder="1" applyAlignment="1">
      <alignment horizontal="center" vertical="center"/>
    </xf>
    <xf numFmtId="165" fontId="4" fillId="6" borderId="1" xfId="0" applyNumberFormat="1" applyFont="1" applyFill="1" applyBorder="1" applyAlignment="1">
      <alignment horizontal="right" vertical="center" wrapText="1"/>
    </xf>
    <xf numFmtId="164" fontId="9" fillId="0" borderId="1" xfId="0" applyFont="1" applyBorder="1" applyAlignment="1">
      <alignment horizontal="center"/>
    </xf>
    <xf numFmtId="165" fontId="3" fillId="0" borderId="0" xfId="0" applyNumberFormat="1" applyFont="1" applyAlignment="1">
      <alignment horizontal="left" vertical="center" wrapText="1"/>
    </xf>
    <xf numFmtId="165" fontId="3" fillId="0" borderId="0" xfId="0" applyNumberFormat="1" applyFont="1" applyAlignment="1">
      <alignment horizontal="center" vertical="center" wrapText="1"/>
    </xf>
    <xf numFmtId="168" fontId="3" fillId="0" borderId="0" xfId="0" applyNumberFormat="1" applyFont="1" applyAlignment="1">
      <alignment horizontal="right" vertical="center"/>
    </xf>
    <xf numFmtId="169" fontId="3" fillId="0" borderId="0" xfId="0" applyNumberFormat="1" applyFont="1" applyAlignment="1">
      <alignment horizontal="right" vertical="center"/>
    </xf>
    <xf numFmtId="170" fontId="3" fillId="0" borderId="0" xfId="0" applyNumberFormat="1" applyFont="1" applyAlignment="1">
      <alignment horizontal="center" vertical="center" wrapText="1"/>
    </xf>
    <xf numFmtId="171" fontId="3" fillId="0" borderId="0" xfId="0" applyNumberFormat="1" applyFont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164" fontId="0" fillId="0" borderId="0" xfId="0" applyFill="1" applyBorder="1" applyAlignment="1">
      <alignment/>
    </xf>
    <xf numFmtId="165" fontId="10" fillId="7" borderId="2" xfId="0" applyNumberFormat="1" applyFont="1" applyFill="1" applyBorder="1" applyAlignment="1">
      <alignment horizontal="center" vertical="center" wrapText="1"/>
    </xf>
    <xf numFmtId="165" fontId="10" fillId="8" borderId="2" xfId="0" applyNumberFormat="1" applyFont="1" applyFill="1" applyBorder="1" applyAlignment="1">
      <alignment horizontal="center" vertical="center" wrapText="1"/>
    </xf>
    <xf numFmtId="164" fontId="11" fillId="2" borderId="0" xfId="0" applyFont="1" applyFill="1" applyAlignment="1">
      <alignment horizontal="center" vertical="center"/>
    </xf>
    <xf numFmtId="164" fontId="12" fillId="9" borderId="2" xfId="0" applyFont="1" applyFill="1" applyBorder="1" applyAlignment="1">
      <alignment horizontal="center" vertical="center" wrapText="1"/>
    </xf>
    <xf numFmtId="164" fontId="12" fillId="3" borderId="2" xfId="0" applyFont="1" applyFill="1" applyBorder="1" applyAlignment="1">
      <alignment horizontal="center" wrapText="1"/>
    </xf>
    <xf numFmtId="164" fontId="13" fillId="10" borderId="2" xfId="0" applyFont="1" applyFill="1" applyBorder="1" applyAlignment="1">
      <alignment horizontal="center" vertical="center" wrapText="1"/>
    </xf>
    <xf numFmtId="164" fontId="13" fillId="6" borderId="1" xfId="0" applyFont="1" applyFill="1" applyBorder="1" applyAlignment="1">
      <alignment horizontal="center" vertical="center" wrapText="1"/>
    </xf>
    <xf numFmtId="168" fontId="3" fillId="5" borderId="1" xfId="0" applyNumberFormat="1" applyFont="1" applyFill="1" applyBorder="1" applyAlignment="1">
      <alignment horizontal="right" vertical="center"/>
    </xf>
    <xf numFmtId="169" fontId="3" fillId="5" borderId="1" xfId="0" applyNumberFormat="1" applyFont="1" applyFill="1" applyBorder="1" applyAlignment="1">
      <alignment horizontal="right" vertical="center"/>
    </xf>
    <xf numFmtId="164" fontId="0" fillId="0" borderId="1" xfId="0" applyBorder="1" applyAlignment="1">
      <alignment horizontal="center"/>
    </xf>
    <xf numFmtId="164" fontId="0" fillId="0" borderId="1" xfId="0" applyBorder="1" applyAlignment="1">
      <alignment/>
    </xf>
    <xf numFmtId="165" fontId="14" fillId="5" borderId="1" xfId="0" applyNumberFormat="1" applyFont="1" applyFill="1" applyBorder="1" applyAlignment="1">
      <alignment horizontal="center" vertical="center" wrapText="1"/>
    </xf>
    <xf numFmtId="168" fontId="3" fillId="0" borderId="1" xfId="0" applyNumberFormat="1" applyFont="1" applyBorder="1" applyAlignment="1">
      <alignment horizontal="right" vertical="center"/>
    </xf>
    <xf numFmtId="169" fontId="3" fillId="0" borderId="1" xfId="0" applyNumberFormat="1" applyFont="1" applyBorder="1" applyAlignment="1">
      <alignment horizontal="right" vertical="center"/>
    </xf>
    <xf numFmtId="164" fontId="15" fillId="5" borderId="1" xfId="0" applyFont="1" applyFill="1" applyBorder="1" applyAlignment="1">
      <alignment/>
    </xf>
    <xf numFmtId="164" fontId="15" fillId="0" borderId="1" xfId="0" applyFont="1" applyBorder="1" applyAlignment="1">
      <alignment/>
    </xf>
    <xf numFmtId="168" fontId="8" fillId="0" borderId="1" xfId="0" applyNumberFormat="1" applyFont="1" applyBorder="1" applyAlignment="1">
      <alignment horizontal="right" vertical="center"/>
    </xf>
    <xf numFmtId="172" fontId="8" fillId="0" borderId="1" xfId="0" applyNumberFormat="1" applyFont="1" applyBorder="1" applyAlignment="1">
      <alignment horizontal="right" vertical="center"/>
    </xf>
    <xf numFmtId="164" fontId="14" fillId="0" borderId="1" xfId="0" applyFont="1" applyBorder="1" applyAlignment="1">
      <alignment horizontal="center"/>
    </xf>
    <xf numFmtId="173" fontId="15" fillId="0" borderId="1" xfId="0" applyNumberFormat="1" applyFont="1" applyBorder="1" applyAlignment="1">
      <alignment/>
    </xf>
    <xf numFmtId="164" fontId="14" fillId="0" borderId="1" xfId="0" applyFont="1" applyFill="1" applyBorder="1" applyAlignment="1">
      <alignment horizontal="center"/>
    </xf>
    <xf numFmtId="164" fontId="0" fillId="0" borderId="1" xfId="0" applyFont="1" applyBorder="1" applyAlignment="1">
      <alignment horizontal="center"/>
    </xf>
    <xf numFmtId="173" fontId="15" fillId="0" borderId="1" xfId="0" applyNumberFormat="1" applyFont="1" applyFill="1" applyBorder="1" applyAlignment="1">
      <alignment/>
    </xf>
    <xf numFmtId="173" fontId="13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6">
      <selection activeCell="B20" sqref="B20"/>
    </sheetView>
  </sheetViews>
  <sheetFormatPr defaultColWidth="9.140625" defaultRowHeight="12.75"/>
  <cols>
    <col min="1" max="1" width="36.8515625" style="0" customWidth="1"/>
    <col min="2" max="2" width="76.28125" style="0" customWidth="1"/>
  </cols>
  <sheetData>
    <row r="1" spans="1:2" ht="25.5">
      <c r="A1" s="1"/>
      <c r="B1" s="2" t="s">
        <v>0</v>
      </c>
    </row>
    <row r="2" spans="1:2" ht="12.75" hidden="1">
      <c r="A2" s="3"/>
      <c r="B2" s="3"/>
    </row>
    <row r="3" spans="1:2" ht="3" customHeight="1">
      <c r="A3" s="4"/>
      <c r="B3" s="4"/>
    </row>
    <row r="4" spans="1:2" ht="21">
      <c r="A4" s="5" t="s">
        <v>1</v>
      </c>
      <c r="B4" s="6" t="s">
        <v>2</v>
      </c>
    </row>
    <row r="5" spans="1:2" ht="21">
      <c r="A5" s="7" t="s">
        <v>3</v>
      </c>
      <c r="B5" s="8" t="s">
        <v>4</v>
      </c>
    </row>
    <row r="6" spans="1:2" ht="145.5" customHeight="1">
      <c r="A6" s="5" t="s">
        <v>5</v>
      </c>
      <c r="B6" s="9" t="s">
        <v>6</v>
      </c>
    </row>
    <row r="7" spans="1:2" ht="21">
      <c r="A7" s="5" t="s">
        <v>7</v>
      </c>
      <c r="B7" s="10" t="s">
        <v>8</v>
      </c>
    </row>
    <row r="8" spans="1:2" ht="48" customHeight="1">
      <c r="A8" s="5" t="s">
        <v>9</v>
      </c>
      <c r="B8" s="11" t="s">
        <v>10</v>
      </c>
    </row>
    <row r="9" spans="1:2" ht="72" customHeight="1">
      <c r="A9" s="5" t="s">
        <v>11</v>
      </c>
      <c r="B9" s="12" t="s">
        <v>12</v>
      </c>
    </row>
    <row r="10" spans="1:2" ht="57" customHeight="1">
      <c r="A10" s="13" t="s">
        <v>13</v>
      </c>
      <c r="B10" s="14" t="s">
        <v>14</v>
      </c>
    </row>
    <row r="11" spans="1:2" ht="21">
      <c r="A11" s="15" t="s">
        <v>15</v>
      </c>
      <c r="B11" s="16" t="s">
        <v>16</v>
      </c>
    </row>
    <row r="13" ht="20.25"/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7"/>
  <sheetViews>
    <sheetView workbookViewId="0" topLeftCell="A9">
      <selection activeCell="B14" sqref="B14"/>
    </sheetView>
  </sheetViews>
  <sheetFormatPr defaultColWidth="9.140625" defaultRowHeight="12.75"/>
  <cols>
    <col min="2" max="2" width="32.57421875" style="17" customWidth="1"/>
    <col min="3" max="3" width="11.7109375" style="17" customWidth="1"/>
    <col min="4" max="4" width="7.28125" style="18" customWidth="1"/>
    <col min="5" max="5" width="25.00390625" style="17" customWidth="1"/>
    <col min="6" max="6" width="35.140625" style="17" customWidth="1"/>
    <col min="7" max="9" width="11.00390625" style="18" customWidth="1"/>
    <col min="10" max="10" width="11.00390625" style="19" customWidth="1"/>
    <col min="11" max="11" width="11.00390625" style="20" customWidth="1"/>
    <col min="12" max="12" width="14.140625" style="20" customWidth="1"/>
    <col min="13" max="13" width="10.8515625" style="18" customWidth="1"/>
    <col min="14" max="14" width="22.421875" style="18" customWidth="1"/>
    <col min="15" max="15" width="11.00390625" style="20" customWidth="1"/>
    <col min="16" max="16" width="13.28125" style="18" customWidth="1"/>
    <col min="17" max="17" width="11.00390625" style="20" customWidth="1"/>
    <col min="18" max="18" width="8.140625" style="21" customWidth="1"/>
    <col min="19" max="19" width="24.00390625" style="18" customWidth="1"/>
    <col min="20" max="20" width="8.00390625" style="18" customWidth="1"/>
    <col min="21" max="21" width="20.00390625" style="22" customWidth="1"/>
    <col min="22" max="22" width="18.140625" style="18" customWidth="1"/>
    <col min="23" max="23" width="8.8515625" style="20" customWidth="1"/>
  </cols>
  <sheetData>
    <row r="1" spans="1:22" ht="56.25">
      <c r="A1" t="s">
        <v>17</v>
      </c>
      <c r="B1" s="1" t="s">
        <v>18</v>
      </c>
      <c r="C1" s="1" t="s">
        <v>19</v>
      </c>
      <c r="D1" s="1" t="s">
        <v>20</v>
      </c>
      <c r="E1" s="1" t="s">
        <v>21</v>
      </c>
      <c r="F1" s="1" t="s">
        <v>22</v>
      </c>
      <c r="G1" s="1" t="s">
        <v>23</v>
      </c>
      <c r="H1" s="1" t="s">
        <v>24</v>
      </c>
      <c r="I1" s="1" t="s">
        <v>25</v>
      </c>
      <c r="J1" s="1" t="s">
        <v>26</v>
      </c>
      <c r="K1" s="23" t="s">
        <v>27</v>
      </c>
      <c r="L1" s="23" t="s">
        <v>28</v>
      </c>
      <c r="M1" s="23" t="s">
        <v>29</v>
      </c>
      <c r="N1" s="23" t="s">
        <v>30</v>
      </c>
      <c r="O1" s="23" t="s">
        <v>31</v>
      </c>
      <c r="P1" s="23" t="s">
        <v>32</v>
      </c>
      <c r="Q1" s="23" t="s">
        <v>33</v>
      </c>
      <c r="R1" s="23" t="s">
        <v>34</v>
      </c>
      <c r="S1" s="23" t="s">
        <v>35</v>
      </c>
      <c r="T1" s="23" t="s">
        <v>36</v>
      </c>
      <c r="U1" s="23" t="s">
        <v>37</v>
      </c>
      <c r="V1" s="23" t="s">
        <v>38</v>
      </c>
    </row>
    <row r="2" ht="12.75" hidden="1"/>
    <row r="3" spans="2:22" ht="33.75" hidden="1"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  <c r="J3" s="3" t="s">
        <v>47</v>
      </c>
      <c r="K3" s="3" t="s">
        <v>48</v>
      </c>
      <c r="L3" s="3" t="s">
        <v>49</v>
      </c>
      <c r="M3" s="3" t="s">
        <v>50</v>
      </c>
      <c r="N3" s="3" t="s">
        <v>51</v>
      </c>
      <c r="O3" s="3" t="s">
        <v>52</v>
      </c>
      <c r="P3" s="3" t="s">
        <v>53</v>
      </c>
      <c r="Q3" s="3" t="s">
        <v>54</v>
      </c>
      <c r="R3" s="3" t="s">
        <v>55</v>
      </c>
      <c r="S3" s="3" t="s">
        <v>56</v>
      </c>
      <c r="T3" s="3" t="s">
        <v>57</v>
      </c>
      <c r="U3" s="3" t="s">
        <v>58</v>
      </c>
      <c r="V3" s="3" t="s">
        <v>59</v>
      </c>
    </row>
    <row r="4" ht="12.75" hidden="1"/>
    <row r="5" ht="12.75" hidden="1"/>
    <row r="6" ht="12.75" hidden="1"/>
    <row r="7" ht="12.75" hidden="1"/>
    <row r="8" ht="12.75" hidden="1"/>
    <row r="9" spans="2:22" ht="3" customHeight="1">
      <c r="B9" s="4" t="s">
        <v>60</v>
      </c>
      <c r="C9" s="4" t="s">
        <v>60</v>
      </c>
      <c r="D9" s="4" t="s">
        <v>60</v>
      </c>
      <c r="E9" s="4" t="s">
        <v>60</v>
      </c>
      <c r="F9" s="4" t="s">
        <v>60</v>
      </c>
      <c r="G9" s="4" t="s">
        <v>60</v>
      </c>
      <c r="H9" s="4" t="s">
        <v>60</v>
      </c>
      <c r="I9" s="4" t="s">
        <v>60</v>
      </c>
      <c r="J9" s="4" t="s">
        <v>60</v>
      </c>
      <c r="K9" s="4" t="s">
        <v>60</v>
      </c>
      <c r="L9" s="4" t="s">
        <v>60</v>
      </c>
      <c r="M9" s="4" t="s">
        <v>60</v>
      </c>
      <c r="N9" s="4" t="s">
        <v>60</v>
      </c>
      <c r="O9" s="4" t="s">
        <v>60</v>
      </c>
      <c r="P9" s="4" t="s">
        <v>60</v>
      </c>
      <c r="Q9" s="4" t="s">
        <v>60</v>
      </c>
      <c r="R9" s="4" t="s">
        <v>60</v>
      </c>
      <c r="S9" s="4" t="s">
        <v>60</v>
      </c>
      <c r="T9" s="4" t="s">
        <v>60</v>
      </c>
      <c r="U9" s="4" t="s">
        <v>60</v>
      </c>
      <c r="V9" s="4" t="s">
        <v>60</v>
      </c>
    </row>
    <row r="10" spans="1:22" ht="45">
      <c r="A10">
        <v>1</v>
      </c>
      <c r="B10" s="17" t="s">
        <v>61</v>
      </c>
      <c r="C10" s="17" t="s">
        <v>62</v>
      </c>
      <c r="D10" s="18" t="s">
        <v>63</v>
      </c>
      <c r="E10" s="17" t="s">
        <v>64</v>
      </c>
      <c r="F10" s="17" t="s">
        <v>64</v>
      </c>
      <c r="G10" s="18" t="s">
        <v>65</v>
      </c>
      <c r="H10" s="18" t="s">
        <v>66</v>
      </c>
      <c r="I10" s="18" t="s">
        <v>67</v>
      </c>
      <c r="J10" s="19">
        <v>12296</v>
      </c>
      <c r="K10" s="20">
        <v>831.6</v>
      </c>
      <c r="L10" s="20">
        <v>10225353.6</v>
      </c>
      <c r="M10" s="18" t="s">
        <v>68</v>
      </c>
      <c r="N10" s="18" t="s">
        <v>69</v>
      </c>
      <c r="O10" s="20">
        <v>831.6</v>
      </c>
      <c r="P10" s="18" t="s">
        <v>70</v>
      </c>
      <c r="Q10" s="20">
        <v>1823.23</v>
      </c>
      <c r="R10" s="21">
        <v>10</v>
      </c>
      <c r="S10" s="18" t="s">
        <v>71</v>
      </c>
      <c r="T10" s="18" t="s">
        <v>65</v>
      </c>
      <c r="U10" s="22" t="s">
        <v>72</v>
      </c>
      <c r="V10" s="18" t="s">
        <v>73</v>
      </c>
    </row>
    <row r="11" spans="1:22" ht="45">
      <c r="A11">
        <v>2</v>
      </c>
      <c r="B11" s="17" t="s">
        <v>74</v>
      </c>
      <c r="C11" s="17" t="s">
        <v>75</v>
      </c>
      <c r="D11" s="18" t="s">
        <v>63</v>
      </c>
      <c r="E11" s="17" t="s">
        <v>76</v>
      </c>
      <c r="F11" s="17" t="s">
        <v>76</v>
      </c>
      <c r="G11" s="18" t="s">
        <v>65</v>
      </c>
      <c r="H11" s="18" t="s">
        <v>66</v>
      </c>
      <c r="I11" s="18" t="s">
        <v>77</v>
      </c>
      <c r="J11" s="19">
        <v>2593374</v>
      </c>
      <c r="K11" s="20">
        <v>42.41071</v>
      </c>
      <c r="L11" s="20">
        <v>109986832.63554</v>
      </c>
      <c r="M11" s="18" t="s">
        <v>78</v>
      </c>
      <c r="N11" s="18" t="s">
        <v>79</v>
      </c>
      <c r="O11" s="20">
        <v>166.66667</v>
      </c>
      <c r="P11" s="18" t="s">
        <v>80</v>
      </c>
      <c r="Q11" s="20">
        <v>23105.6</v>
      </c>
      <c r="R11" s="21">
        <v>10</v>
      </c>
      <c r="S11" s="18" t="s">
        <v>81</v>
      </c>
      <c r="T11" s="18" t="s">
        <v>66</v>
      </c>
      <c r="U11" s="22" t="s">
        <v>82</v>
      </c>
      <c r="V11" s="18" t="s">
        <v>83</v>
      </c>
    </row>
    <row r="12" spans="1:22" ht="45">
      <c r="A12">
        <v>3</v>
      </c>
      <c r="B12" s="17" t="s">
        <v>84</v>
      </c>
      <c r="C12" s="17" t="s">
        <v>85</v>
      </c>
      <c r="D12" s="18" t="s">
        <v>63</v>
      </c>
      <c r="E12" s="17" t="s">
        <v>86</v>
      </c>
      <c r="F12" s="17" t="s">
        <v>86</v>
      </c>
      <c r="G12" s="18" t="s">
        <v>65</v>
      </c>
      <c r="H12" s="18" t="s">
        <v>66</v>
      </c>
      <c r="I12" s="18" t="s">
        <v>87</v>
      </c>
      <c r="J12" s="19">
        <v>959</v>
      </c>
      <c r="K12" s="20">
        <v>70000</v>
      </c>
      <c r="L12" s="20">
        <v>67130000</v>
      </c>
      <c r="M12" s="18" t="s">
        <v>88</v>
      </c>
      <c r="N12" s="18" t="s">
        <v>89</v>
      </c>
      <c r="O12" s="20">
        <v>70000</v>
      </c>
      <c r="P12" s="18" t="s">
        <v>70</v>
      </c>
      <c r="Q12" s="20">
        <v>115528</v>
      </c>
      <c r="R12" s="21">
        <v>10</v>
      </c>
      <c r="S12" s="18" t="s">
        <v>71</v>
      </c>
      <c r="T12" s="18" t="s">
        <v>66</v>
      </c>
      <c r="U12" s="22" t="s">
        <v>90</v>
      </c>
      <c r="V12" s="18" t="s">
        <v>91</v>
      </c>
    </row>
    <row r="13" spans="1:22" ht="45">
      <c r="A13" s="24">
        <v>4</v>
      </c>
      <c r="B13" s="17" t="s">
        <v>92</v>
      </c>
      <c r="C13" s="17" t="s">
        <v>93</v>
      </c>
      <c r="D13" s="18" t="s">
        <v>63</v>
      </c>
      <c r="E13" s="17" t="s">
        <v>94</v>
      </c>
      <c r="F13" s="17" t="s">
        <v>94</v>
      </c>
      <c r="G13" s="18" t="s">
        <v>65</v>
      </c>
      <c r="H13" s="18" t="s">
        <v>66</v>
      </c>
      <c r="I13" s="18" t="s">
        <v>77</v>
      </c>
      <c r="J13" s="19">
        <v>413168</v>
      </c>
      <c r="K13" s="20">
        <v>89.00027</v>
      </c>
      <c r="L13" s="20">
        <v>36772063.55536</v>
      </c>
      <c r="M13" s="18" t="s">
        <v>95</v>
      </c>
      <c r="N13" s="18" t="s">
        <v>96</v>
      </c>
      <c r="O13" s="20">
        <v>890027</v>
      </c>
      <c r="P13" s="18" t="s">
        <v>80</v>
      </c>
      <c r="Q13" s="20">
        <v>21445.3</v>
      </c>
      <c r="R13" s="21">
        <v>10</v>
      </c>
      <c r="S13" s="18" t="s">
        <v>97</v>
      </c>
      <c r="T13" s="18" t="s">
        <v>66</v>
      </c>
      <c r="U13" s="22" t="s">
        <v>98</v>
      </c>
      <c r="V13" s="18" t="s">
        <v>73</v>
      </c>
    </row>
    <row r="14" spans="1:22" ht="56.25">
      <c r="A14" s="24">
        <v>5</v>
      </c>
      <c r="B14" s="17" t="s">
        <v>99</v>
      </c>
      <c r="C14" s="17" t="s">
        <v>100</v>
      </c>
      <c r="D14" s="18" t="s">
        <v>63</v>
      </c>
      <c r="E14" s="17" t="s">
        <v>101</v>
      </c>
      <c r="F14" s="17" t="s">
        <v>101</v>
      </c>
      <c r="G14" s="18" t="s">
        <v>65</v>
      </c>
      <c r="H14" s="18" t="s">
        <v>66</v>
      </c>
      <c r="I14" s="18" t="s">
        <v>102</v>
      </c>
      <c r="J14" s="19">
        <v>5040</v>
      </c>
      <c r="K14" s="20">
        <v>360</v>
      </c>
      <c r="L14" s="20">
        <v>1814400</v>
      </c>
      <c r="M14" s="18" t="s">
        <v>103</v>
      </c>
      <c r="N14" s="18" t="s">
        <v>104</v>
      </c>
      <c r="O14" s="20">
        <v>474.82</v>
      </c>
      <c r="P14" s="18" t="s">
        <v>80</v>
      </c>
      <c r="Q14" s="20">
        <v>824.89</v>
      </c>
      <c r="R14" s="21">
        <v>10</v>
      </c>
      <c r="S14" s="18" t="s">
        <v>105</v>
      </c>
      <c r="T14" s="18" t="s">
        <v>66</v>
      </c>
      <c r="U14" s="22" t="s">
        <v>106</v>
      </c>
      <c r="V14" s="18" t="s">
        <v>107</v>
      </c>
    </row>
    <row r="15" spans="1:22" ht="45">
      <c r="A15" s="24">
        <v>6</v>
      </c>
      <c r="B15" s="17" t="s">
        <v>108</v>
      </c>
      <c r="C15" s="17" t="s">
        <v>109</v>
      </c>
      <c r="D15" s="18" t="s">
        <v>63</v>
      </c>
      <c r="E15" s="17" t="s">
        <v>110</v>
      </c>
      <c r="F15" s="17" t="s">
        <v>110</v>
      </c>
      <c r="G15" s="18" t="s">
        <v>65</v>
      </c>
      <c r="H15" s="18" t="s">
        <v>66</v>
      </c>
      <c r="I15" s="18" t="s">
        <v>111</v>
      </c>
      <c r="J15" s="19">
        <v>8348</v>
      </c>
      <c r="K15" s="20">
        <v>95.996</v>
      </c>
      <c r="L15" s="20">
        <v>801374.608</v>
      </c>
      <c r="M15" s="18" t="s">
        <v>112</v>
      </c>
      <c r="N15" s="18" t="s">
        <v>113</v>
      </c>
      <c r="O15" s="20">
        <v>108.29896</v>
      </c>
      <c r="P15" s="18" t="s">
        <v>70</v>
      </c>
      <c r="Q15" s="20">
        <v>893.69</v>
      </c>
      <c r="R15" s="21">
        <v>10</v>
      </c>
      <c r="S15" s="18" t="s">
        <v>81</v>
      </c>
      <c r="T15" s="18" t="s">
        <v>66</v>
      </c>
      <c r="U15" s="22" t="s">
        <v>114</v>
      </c>
      <c r="V15" s="18" t="s">
        <v>115</v>
      </c>
    </row>
    <row r="16" spans="1:22" ht="33.75">
      <c r="A16" s="24">
        <v>7</v>
      </c>
      <c r="B16" s="17" t="s">
        <v>116</v>
      </c>
      <c r="C16" s="17" t="s">
        <v>117</v>
      </c>
      <c r="D16" s="18" t="s">
        <v>63</v>
      </c>
      <c r="E16" s="17" t="s">
        <v>118</v>
      </c>
      <c r="F16" s="17" t="s">
        <v>118</v>
      </c>
      <c r="G16" s="18" t="s">
        <v>65</v>
      </c>
      <c r="H16" s="18" t="s">
        <v>66</v>
      </c>
      <c r="I16" s="18" t="s">
        <v>87</v>
      </c>
      <c r="J16" s="19">
        <v>13517</v>
      </c>
      <c r="K16" s="20">
        <v>1240.94</v>
      </c>
      <c r="L16" s="20">
        <v>16773785.98</v>
      </c>
      <c r="M16" s="18" t="s">
        <v>119</v>
      </c>
      <c r="N16" s="18" t="s">
        <v>120</v>
      </c>
      <c r="O16" s="20">
        <v>1240.94</v>
      </c>
      <c r="P16" s="18" t="s">
        <v>70</v>
      </c>
      <c r="Q16" s="20">
        <v>20485</v>
      </c>
      <c r="R16" s="21">
        <v>10</v>
      </c>
      <c r="S16" s="18" t="s">
        <v>71</v>
      </c>
      <c r="T16" s="18" t="s">
        <v>66</v>
      </c>
      <c r="U16" s="22" t="s">
        <v>121</v>
      </c>
      <c r="V16" s="18" t="s">
        <v>122</v>
      </c>
    </row>
    <row r="17" spans="1:22" ht="33.75">
      <c r="A17" s="24">
        <v>8</v>
      </c>
      <c r="B17" s="17" t="s">
        <v>123</v>
      </c>
      <c r="C17" s="17" t="s">
        <v>124</v>
      </c>
      <c r="D17" s="18" t="s">
        <v>63</v>
      </c>
      <c r="E17" s="17" t="s">
        <v>125</v>
      </c>
      <c r="F17" s="17" t="s">
        <v>125</v>
      </c>
      <c r="G17" s="18" t="s">
        <v>65</v>
      </c>
      <c r="H17" s="18" t="s">
        <v>66</v>
      </c>
      <c r="I17" s="18" t="s">
        <v>126</v>
      </c>
      <c r="J17" s="19">
        <v>40985</v>
      </c>
      <c r="K17" s="20">
        <v>142.761</v>
      </c>
      <c r="L17" s="20">
        <v>5851059.585</v>
      </c>
      <c r="M17" s="18" t="s">
        <v>127</v>
      </c>
      <c r="N17" s="18" t="s">
        <v>128</v>
      </c>
      <c r="O17" s="20">
        <v>202.8</v>
      </c>
      <c r="P17" s="18" t="s">
        <v>70</v>
      </c>
      <c r="Q17" s="20">
        <v>100413</v>
      </c>
      <c r="R17" s="21">
        <v>10</v>
      </c>
      <c r="S17" s="18" t="s">
        <v>105</v>
      </c>
      <c r="T17" s="18" t="s">
        <v>66</v>
      </c>
      <c r="U17" s="22" t="s">
        <v>129</v>
      </c>
      <c r="V17" s="18" t="s">
        <v>73</v>
      </c>
    </row>
  </sheetData>
  <sheetProtection password="DA6B" sheet="1" objects="1" scenarios="1"/>
  <dataValidations count="1">
    <dataValidation type="list" allowBlank="1" showErrorMessage="1" sqref="G10:H17">
      <formula1>"si,no"</formula1>
      <formula2>0</formula2>
    </dataValidation>
  </dataValidations>
  <printOptions gridLines="1"/>
  <pageMargins left="0.7701388888888889" right="0.7701388888888889" top="0.7701388888888889" bottom="0.7701388888888889" header="0.5118055555555555" footer="0.5118055555555555"/>
  <pageSetup horizontalDpi="300" verticalDpi="300"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F18" sqref="F18"/>
    </sheetView>
  </sheetViews>
  <sheetFormatPr defaultColWidth="9.140625" defaultRowHeight="12.75"/>
  <cols>
    <col min="1" max="1" width="17.8515625" style="0" customWidth="1"/>
    <col min="2" max="2" width="22.140625" style="0" customWidth="1"/>
    <col min="3" max="3" width="8.8515625" style="0" customWidth="1"/>
    <col min="4" max="4" width="21.421875" style="0" customWidth="1"/>
    <col min="5" max="6" width="17.00390625" style="0" customWidth="1"/>
    <col min="7" max="7" width="21.140625" style="0" customWidth="1"/>
  </cols>
  <sheetData>
    <row r="1" spans="1:7" ht="81">
      <c r="A1" s="25" t="s">
        <v>130</v>
      </c>
      <c r="B1" s="26" t="s">
        <v>131</v>
      </c>
      <c r="C1" s="27" t="s">
        <v>132</v>
      </c>
      <c r="D1" s="28" t="s">
        <v>133</v>
      </c>
      <c r="E1" s="29" t="s">
        <v>134</v>
      </c>
      <c r="F1" s="30" t="s">
        <v>135</v>
      </c>
      <c r="G1" s="31" t="s">
        <v>136</v>
      </c>
    </row>
    <row r="2" spans="1:7" ht="12.75">
      <c r="A2" s="32"/>
      <c r="B2" s="33"/>
      <c r="C2" s="34"/>
      <c r="D2" s="35"/>
      <c r="E2" s="35"/>
      <c r="F2" s="35"/>
      <c r="G2" s="35"/>
    </row>
    <row r="3" spans="1:7" ht="12.75">
      <c r="A3" s="36"/>
      <c r="B3" s="36"/>
      <c r="C3" s="34"/>
      <c r="D3" s="35"/>
      <c r="E3" s="35"/>
      <c r="F3" s="35"/>
      <c r="G3" s="35"/>
    </row>
    <row r="4" spans="1:7" ht="12.75">
      <c r="A4" s="32"/>
      <c r="B4" s="33"/>
      <c r="C4" s="34"/>
      <c r="D4" s="35"/>
      <c r="E4" s="35"/>
      <c r="F4" s="35"/>
      <c r="G4" s="35"/>
    </row>
    <row r="5" spans="1:7" ht="12.75">
      <c r="A5" s="37"/>
      <c r="B5" s="38"/>
      <c r="C5" s="34"/>
      <c r="D5" s="35"/>
      <c r="E5" s="35"/>
      <c r="F5" s="35"/>
      <c r="G5" s="35"/>
    </row>
    <row r="6" spans="1:7" ht="12.75">
      <c r="A6" s="37"/>
      <c r="B6" s="38"/>
      <c r="C6" s="34"/>
      <c r="D6" s="35"/>
      <c r="E6" s="35"/>
      <c r="F6" s="35"/>
      <c r="G6" s="35"/>
    </row>
    <row r="7" spans="1:7" ht="12.75">
      <c r="A7" s="37"/>
      <c r="B7" s="38"/>
      <c r="C7" s="34"/>
      <c r="D7" s="35"/>
      <c r="E7" s="35"/>
      <c r="F7" s="35"/>
      <c r="G7" s="35"/>
    </row>
    <row r="8" spans="1:7" ht="12.75">
      <c r="A8" s="37"/>
      <c r="B8" s="38"/>
      <c r="C8" s="34"/>
      <c r="D8" s="35"/>
      <c r="E8" s="35"/>
      <c r="F8" s="35"/>
      <c r="G8" s="35"/>
    </row>
    <row r="9" spans="1:7" ht="20.25">
      <c r="A9" s="39" t="s">
        <v>60</v>
      </c>
      <c r="B9" s="39" t="s">
        <v>60</v>
      </c>
      <c r="C9" s="34"/>
      <c r="D9" s="40"/>
      <c r="E9" s="35"/>
      <c r="F9" s="35"/>
      <c r="G9" s="35"/>
    </row>
    <row r="10" spans="1:7" ht="20.25">
      <c r="A10" s="41">
        <v>12296</v>
      </c>
      <c r="B10" s="42">
        <v>831.6</v>
      </c>
      <c r="C10" s="43" t="s">
        <v>137</v>
      </c>
      <c r="D10" s="44">
        <f aca="true" t="shared" si="0" ref="D10:D17">A10*B10</f>
        <v>10225353.6</v>
      </c>
      <c r="E10" s="44">
        <f aca="true" t="shared" si="1" ref="E10:E18">D10/42*6</f>
        <v>1460764.7999999998</v>
      </c>
      <c r="F10" s="44">
        <f aca="true" t="shared" si="2" ref="F10:F18">D10+E10</f>
        <v>11686118.399999999</v>
      </c>
      <c r="G10" s="44">
        <f aca="true" t="shared" si="3" ref="G10:G18">F10*1.1</f>
        <v>12854730.24</v>
      </c>
    </row>
    <row r="11" spans="1:7" ht="20.25">
      <c r="A11" s="41">
        <v>2593374</v>
      </c>
      <c r="B11" s="42">
        <v>42.41071</v>
      </c>
      <c r="C11" s="43" t="s">
        <v>138</v>
      </c>
      <c r="D11" s="44">
        <f t="shared" si="0"/>
        <v>109986832.63554001</v>
      </c>
      <c r="E11" s="44">
        <f t="shared" si="1"/>
        <v>15712404.662220001</v>
      </c>
      <c r="F11" s="44">
        <f t="shared" si="2"/>
        <v>125699237.29776001</v>
      </c>
      <c r="G11" s="44">
        <f t="shared" si="3"/>
        <v>138269161.02753603</v>
      </c>
    </row>
    <row r="12" spans="1:7" ht="20.25">
      <c r="A12" s="41">
        <v>959</v>
      </c>
      <c r="B12" s="42">
        <v>70000</v>
      </c>
      <c r="C12" s="43" t="s">
        <v>139</v>
      </c>
      <c r="D12" s="44">
        <f t="shared" si="0"/>
        <v>67130000</v>
      </c>
      <c r="E12" s="44">
        <f t="shared" si="1"/>
        <v>9590000</v>
      </c>
      <c r="F12" s="44">
        <f t="shared" si="2"/>
        <v>76720000</v>
      </c>
      <c r="G12" s="44">
        <f t="shared" si="3"/>
        <v>84392000</v>
      </c>
    </row>
    <row r="13" spans="1:7" ht="20.25">
      <c r="A13" s="41">
        <v>413168</v>
      </c>
      <c r="B13" s="42">
        <v>89.00027</v>
      </c>
      <c r="C13" s="45" t="s">
        <v>140</v>
      </c>
      <c r="D13" s="44">
        <f t="shared" si="0"/>
        <v>36772063.55536</v>
      </c>
      <c r="E13" s="44">
        <f t="shared" si="1"/>
        <v>5253151.93648</v>
      </c>
      <c r="F13" s="44">
        <f t="shared" si="2"/>
        <v>42025215.49184</v>
      </c>
      <c r="G13" s="44">
        <f t="shared" si="3"/>
        <v>46227737.041024</v>
      </c>
    </row>
    <row r="14" spans="1:7" ht="20.25">
      <c r="A14" s="41">
        <v>5040</v>
      </c>
      <c r="B14" s="42">
        <v>360</v>
      </c>
      <c r="C14" s="45" t="s">
        <v>141</v>
      </c>
      <c r="D14" s="44">
        <f t="shared" si="0"/>
        <v>1814400</v>
      </c>
      <c r="E14" s="44">
        <f t="shared" si="1"/>
        <v>259200</v>
      </c>
      <c r="F14" s="44">
        <f t="shared" si="2"/>
        <v>2073600</v>
      </c>
      <c r="G14" s="44">
        <f t="shared" si="3"/>
        <v>2280960</v>
      </c>
    </row>
    <row r="15" spans="1:7" ht="20.25">
      <c r="A15" s="41">
        <v>8348</v>
      </c>
      <c r="B15" s="42">
        <v>95.996</v>
      </c>
      <c r="C15" s="45" t="s">
        <v>142</v>
      </c>
      <c r="D15" s="44">
        <f t="shared" si="0"/>
        <v>801374.608</v>
      </c>
      <c r="E15" s="44">
        <f t="shared" si="1"/>
        <v>114482.08685714286</v>
      </c>
      <c r="F15" s="44">
        <f t="shared" si="2"/>
        <v>915856.6948571429</v>
      </c>
      <c r="G15" s="44">
        <f t="shared" si="3"/>
        <v>1007442.3643428573</v>
      </c>
    </row>
    <row r="16" spans="1:7" ht="20.25">
      <c r="A16" s="41">
        <v>13517</v>
      </c>
      <c r="B16" s="42">
        <v>1240.94</v>
      </c>
      <c r="C16" s="45" t="s">
        <v>143</v>
      </c>
      <c r="D16" s="44">
        <f t="shared" si="0"/>
        <v>16773785.98</v>
      </c>
      <c r="E16" s="44">
        <f t="shared" si="1"/>
        <v>2396255.14</v>
      </c>
      <c r="F16" s="44">
        <f t="shared" si="2"/>
        <v>19170041.12</v>
      </c>
      <c r="G16" s="44">
        <f t="shared" si="3"/>
        <v>21087045.232000005</v>
      </c>
    </row>
    <row r="17" spans="1:7" ht="20.25">
      <c r="A17" s="41">
        <v>40985</v>
      </c>
      <c r="B17" s="42">
        <v>142.761</v>
      </c>
      <c r="C17" s="45" t="s">
        <v>144</v>
      </c>
      <c r="D17" s="44">
        <f t="shared" si="0"/>
        <v>5851059.585</v>
      </c>
      <c r="E17" s="44">
        <f t="shared" si="1"/>
        <v>835865.655</v>
      </c>
      <c r="F17" s="44">
        <f t="shared" si="2"/>
        <v>6686925.24</v>
      </c>
      <c r="G17" s="44">
        <f t="shared" si="3"/>
        <v>7355617.764</v>
      </c>
    </row>
    <row r="18" spans="1:7" ht="20.25">
      <c r="A18" s="40"/>
      <c r="B18" s="40"/>
      <c r="C18" s="46" t="s">
        <v>145</v>
      </c>
      <c r="D18" s="47">
        <f>D10+D11+D12+D13+D14+D15+D16+D17</f>
        <v>249354869.9639</v>
      </c>
      <c r="E18" s="44">
        <f t="shared" si="1"/>
        <v>35622124.28055714</v>
      </c>
      <c r="F18" s="48">
        <f t="shared" si="2"/>
        <v>284976994.2444571</v>
      </c>
      <c r="G18" s="48">
        <f t="shared" si="3"/>
        <v>313474693.6689029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/>
  <cp:lastPrinted>2017-12-27T09:20:03Z</cp:lastPrinted>
  <dcterms:created xsi:type="dcterms:W3CDTF">2017-12-25T11:17:02Z</dcterms:created>
  <dcterms:modified xsi:type="dcterms:W3CDTF">2017-12-27T13:34:23Z</dcterms:modified>
  <cp:category/>
  <cp:version/>
  <cp:contentType/>
  <cp:contentStatus/>
  <cp:revision>1</cp:revision>
</cp:coreProperties>
</file>