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 Gara Anac 6700735" sheetId="1" r:id="rId1"/>
    <sheet name="ASP di AGRIGENTO" sheetId="2" r:id="rId2"/>
    <sheet name=" Area DI PALERMO" sheetId="3" r:id="rId3"/>
    <sheet name=" ASP di TRAPANI" sheetId="4" r:id="rId4"/>
    <sheet name="DATI DITTE AGGIUDICATARIE" sheetId="5" r:id="rId5"/>
    <sheet name="DATI SUBAPPALTATORI LOTTO 1" sheetId="6" r:id="rId6"/>
    <sheet name="GRADUATORIE - AGGIUDICATARI" sheetId="7" r:id="rId7"/>
    <sheet name="LOTTI NN.6 E 9" sheetId="8" r:id="rId8"/>
    <sheet name="LOTTI NN.4 E 7" sheetId="9" r:id="rId9"/>
  </sheets>
  <definedNames/>
  <calcPr fullCalcOnLoad="1"/>
</workbook>
</file>

<file path=xl/sharedStrings.xml><?xml version="1.0" encoding="utf-8"?>
<sst xmlns="http://schemas.openxmlformats.org/spreadsheetml/2006/main" count="302" uniqueCount="174">
  <si>
    <t>Codice gara telematica divisa in lotti</t>
  </si>
  <si>
    <t>Lotto</t>
  </si>
  <si>
    <t>Oggetto della gara</t>
  </si>
  <si>
    <t>Codice identificativo della gara (CIG)</t>
  </si>
  <si>
    <t>Importo totale a base di gara,comprensivo della sicurezza</t>
  </si>
  <si>
    <t>kg</t>
  </si>
  <si>
    <t>prezzo al kg a base d’asta</t>
  </si>
  <si>
    <t xml:space="preserve">Ragione sociale della ditta aggiudicataria </t>
  </si>
  <si>
    <t>Ribasso o punteggio di aggiudicazione della gara</t>
  </si>
  <si>
    <t>Importo di aggiudicazione della gara per 4 anni</t>
  </si>
  <si>
    <t>Risparmio</t>
  </si>
  <si>
    <t>% di sconto</t>
  </si>
  <si>
    <t>prezzo kg / FUSTO</t>
  </si>
  <si>
    <t>G00018</t>
  </si>
  <si>
    <t>1</t>
  </si>
  <si>
    <t>Raccolta, trasporto e smaltimento di rifiuti sanitari pericolosi</t>
  </si>
  <si>
    <t>A.T.I.:  UGRI S.N.C. RUAMBIENTE SERVIZI SRL WASTEAM SRL</t>
  </si>
  <si>
    <t>2</t>
  </si>
  <si>
    <t>Raccolta, trasporto e smaltimento di rifiuti sanitari non pericolosi</t>
  </si>
  <si>
    <t>702266025D</t>
  </si>
  <si>
    <t>R.T.I. : UGRI S.N.C. DI URSO MASSIMILIANO &amp; C., AMBIECO S.N.C. DI MANGIO FABIO &amp; C., RUAMBIENTE SERVIZI S.R.L.</t>
  </si>
  <si>
    <t>3</t>
  </si>
  <si>
    <t>Raccolta, trasporto e smaltimento di rifiuti sanitari radioattivi</t>
  </si>
  <si>
    <t>70226645A9</t>
  </si>
  <si>
    <t>fusti I°</t>
  </si>
  <si>
    <t>Campoverde srl</t>
  </si>
  <si>
    <t>fusti II°</t>
  </si>
  <si>
    <t>6</t>
  </si>
  <si>
    <t>7022671B6E</t>
  </si>
  <si>
    <t>9</t>
  </si>
  <si>
    <t>7022675EBA</t>
  </si>
  <si>
    <t>variante TP lotto 1 per 4 anni</t>
  </si>
  <si>
    <t xml:space="preserve">totale </t>
  </si>
  <si>
    <t>ASP AGRIGENTO</t>
  </si>
  <si>
    <t>PROSPETTO ANNUO</t>
  </si>
  <si>
    <t>prezzo al kg</t>
  </si>
  <si>
    <t>quantità kg</t>
  </si>
  <si>
    <t>PREZZO Totale</t>
  </si>
  <si>
    <t>Lotto 2 CIG 702266025D</t>
  </si>
  <si>
    <t>Lotto 3 CIG 70226645A9</t>
  </si>
  <si>
    <t>prezzo FUSTO I°</t>
  </si>
  <si>
    <t>prezzo FUSTO II°</t>
  </si>
  <si>
    <t>quantità fusti I°</t>
  </si>
  <si>
    <t>quantità fusti II°</t>
  </si>
  <si>
    <t xml:space="preserve">PREZZO </t>
  </si>
  <si>
    <t>Lotto n.3 CIG 70226645A9</t>
  </si>
  <si>
    <t xml:space="preserve">quantità </t>
  </si>
  <si>
    <t>prezzo FUSTO</t>
  </si>
  <si>
    <t>A.S.P. 6 di Palermo</t>
  </si>
  <si>
    <t>Villa Sofia Cervello Ospedali Riuniti</t>
  </si>
  <si>
    <t>I°</t>
  </si>
  <si>
    <t>ARNAS Civico</t>
  </si>
  <si>
    <t>II°</t>
  </si>
  <si>
    <t>AUOP Policlinico Giaccone</t>
  </si>
  <si>
    <t>ISMETT</t>
  </si>
  <si>
    <t>totale</t>
  </si>
  <si>
    <t>lotto 1bis (N.GARA ANAC 7035816) C.E.R. 18.01.03</t>
  </si>
  <si>
    <t>quantità nuova kg</t>
  </si>
  <si>
    <t xml:space="preserve">Codice fiscale </t>
  </si>
  <si>
    <t>Partita iva</t>
  </si>
  <si>
    <t>SEDE LEGALE</t>
  </si>
  <si>
    <t>ATI UGRI S.N.C. RUAMBIENTE SERVIZI SRL WASTEAM SRL</t>
  </si>
  <si>
    <t>1 (area 1 AG- PA- TP)</t>
  </si>
  <si>
    <t>2 (area 1 AG- PA- TP)</t>
  </si>
  <si>
    <t>3 (area 1 AG- PA- TP)</t>
  </si>
  <si>
    <t>6 (area 2  ME - CL - EN)</t>
  </si>
  <si>
    <t>9 (area 3  CT - SR -RG)</t>
  </si>
  <si>
    <t>LOTTI</t>
  </si>
  <si>
    <t>GRADUATORIA OPERATORI ECONOMICI</t>
  </si>
  <si>
    <t xml:space="preserve">DENOMINAZIONE </t>
  </si>
  <si>
    <t>OFFERTE</t>
  </si>
  <si>
    <t>UNICO</t>
  </si>
  <si>
    <t>ATI : UGRI S.N.C. - RUAMBIENTE SERVIZI SRL -  WASTEAM SRL</t>
  </si>
  <si>
    <t>8.079.356,66 €</t>
  </si>
  <si>
    <t>1°</t>
  </si>
  <si>
    <t>A.T.I.: UGRI S.N.C. DI URSO MASSIMILIANO &amp; C.-  AMBIECO S.N.C. DI MAN</t>
  </si>
  <si>
    <t>947.547,96 €</t>
  </si>
  <si>
    <t>2°</t>
  </si>
  <si>
    <t>L.E.A.</t>
  </si>
  <si>
    <t>1.020.414,40 €</t>
  </si>
  <si>
    <t>200.354,00 €</t>
  </si>
  <si>
    <t>50.320,00 €</t>
  </si>
  <si>
    <t>71.600,00 €</t>
  </si>
  <si>
    <t>CATANIA</t>
  </si>
  <si>
    <t>Lotto 1 CIG 7022656F0C</t>
  </si>
  <si>
    <t>CIG 7022671B6E</t>
  </si>
  <si>
    <t>219,516</t>
  </si>
  <si>
    <t>PREZZO DI AGGIUDICAZIONE</t>
  </si>
  <si>
    <t>LOTTO 6</t>
  </si>
  <si>
    <t>LOTTO 9</t>
  </si>
  <si>
    <t>FABBISOGNI ANNUALI</t>
  </si>
  <si>
    <t>MESSINA AUOP MARTINO</t>
  </si>
  <si>
    <t>TOTALE SPESA ANNUALE</t>
  </si>
  <si>
    <t>TOTALE SPESA QUADRIENNALE</t>
  </si>
  <si>
    <t>CIG 7022675EBA</t>
  </si>
  <si>
    <t>AZIENDA</t>
  </si>
  <si>
    <t>A.O.CANNIZZARO</t>
  </si>
  <si>
    <t>ARNAS GARIBALDI</t>
  </si>
  <si>
    <t>AUOP V.EMANUELE</t>
  </si>
  <si>
    <t xml:space="preserve">DITTA AGGIUDICATARIA DI ENTRAMBI I LOTTI </t>
  </si>
  <si>
    <t xml:space="preserve">CAMPOVERDE </t>
  </si>
  <si>
    <t>DATI V.DATI DITTE AGGIUDICATARIE</t>
  </si>
  <si>
    <t>ASP RAGUSA</t>
  </si>
  <si>
    <t>TOTALE QUADRIENNALE</t>
  </si>
  <si>
    <t>PREZZO TOTALE</t>
  </si>
  <si>
    <t>7022656F0C</t>
  </si>
  <si>
    <t>PEC/EMAIL /TELEFONO-FAX</t>
  </si>
  <si>
    <t>NOTE</t>
  </si>
  <si>
    <t xml:space="preserve">ATI  RUAMBIENTE SERVIZI SRL - UGRI S.N.C.- AMBIECO </t>
  </si>
  <si>
    <r>
      <rPr>
        <b/>
        <i/>
        <sz val="10"/>
        <color indexed="8"/>
        <rFont val="Andalus"/>
        <family val="1"/>
      </rPr>
      <t>CAPOGRUPPO MANDATARIA</t>
    </r>
    <r>
      <rPr>
        <b/>
        <sz val="10"/>
        <color indexed="8"/>
        <rFont val="Andalus"/>
        <family val="1"/>
      </rPr>
      <t xml:space="preserve"> U.GRI SNC DI URSO MASSIMILIANO &amp; C. / RESCUE SERVICE S.R.L. CODICE FISCALE 05291420825</t>
    </r>
  </si>
  <si>
    <t>CF 03166720825</t>
  </si>
  <si>
    <t>P.I. 03166720825</t>
  </si>
  <si>
    <t xml:space="preserve">VIA GIUSEPPE MARIA ABBATE6/8 
Provincia  Palermo 
C.A.P.  90044 
Comune  CARINI 
</t>
  </si>
  <si>
    <t xml:space="preserve">
E-mail  ugrisnc@gmail.com     PEC  ugri@pec.it    Telefono 0918816335 
FAX  0918662385 
</t>
  </si>
  <si>
    <t>Wasteam</t>
  </si>
  <si>
    <t>C.F. 04328480407</t>
  </si>
  <si>
    <t>P.I. 04328480407</t>
  </si>
  <si>
    <t>VIA BALILLA 57,RIMINI (RN)</t>
  </si>
  <si>
    <t>PEC: pec@pec.wasteam.net</t>
  </si>
  <si>
    <t xml:space="preserve"> RUAMBIENTE</t>
  </si>
  <si>
    <t>C.F. 02714180847</t>
  </si>
  <si>
    <t>P.I. 02714180847</t>
  </si>
  <si>
    <t xml:space="preserve"> VIA EMILIA, 38,92026, FAVARA, AG</t>
  </si>
  <si>
    <t>email: amministrazione@ruambiente.it 
PEC  ruambienteservizi@legalmail.it 
TEL. 0922 421806 FAX 0922 438872</t>
  </si>
  <si>
    <r>
      <rPr>
        <b/>
        <i/>
        <sz val="10"/>
        <rFont val="Andalus"/>
        <family val="1"/>
      </rPr>
      <t>CAPOGRUPPO MANDATARIA</t>
    </r>
    <r>
      <rPr>
        <b/>
        <sz val="10"/>
        <rFont val="Andalus"/>
        <family val="1"/>
      </rPr>
      <t xml:space="preserve"> RUAMBIENTE</t>
    </r>
  </si>
  <si>
    <t>UGRI S.N.C. DI URSO MASSIMILIANO &amp; C.</t>
  </si>
  <si>
    <t>AMBIECO S.N.C.</t>
  </si>
  <si>
    <t>CF 05115440827</t>
  </si>
  <si>
    <t>P.I. 05115440827</t>
  </si>
  <si>
    <t>VIALE STRASBURGO 281 90100 PALERMO</t>
  </si>
  <si>
    <t>PEC: ambiecosnc@pec.it TEL.091-7542041 FAX 091 7542041</t>
  </si>
  <si>
    <t>DURC IRREGOLARE per irregolarità nel versamento di contributi ed accessori per l’importo di euro 9.801,76 (v.allegato)</t>
  </si>
  <si>
    <t>C.F. 08056320156</t>
  </si>
  <si>
    <t>P.I. 08056320156</t>
  </si>
  <si>
    <t>VIA QUINTILIANO 30, 20138 MILANO</t>
  </si>
  <si>
    <t>Telefono 0258039023 FAX  0258039073     E-mail  ufficiogare@campoverde-group.com, PEC federico.gianni.gare@legalmail.it</t>
  </si>
  <si>
    <t>3 (area 1 AG- PA )</t>
  </si>
  <si>
    <t>CF/p.iva 02219760846</t>
  </si>
  <si>
    <t>legnoplastsrl@pec.it, legnoplastsrl@libero.it,    Tel.0922804696</t>
  </si>
  <si>
    <t>Via Marianello,16, 92027 Licata(AG)</t>
  </si>
  <si>
    <t>LEGNOPLAST</t>
  </si>
  <si>
    <t>Cf /p.iva 02689760847</t>
  </si>
  <si>
    <t>lvmsrl@gigapec.it, lvmsrl.impresa@gmail.com</t>
  </si>
  <si>
    <t>Contrada Mandralia 92020 San Biagio Platani (AG)</t>
  </si>
  <si>
    <t>LVM s.r.l.</t>
  </si>
  <si>
    <t>P.iva/Cf 05291420825</t>
  </si>
  <si>
    <t>rescue@pec.it, rescueservicesrl@tiscali.it, tel.09188156335</t>
  </si>
  <si>
    <t xml:space="preserve">RESCUE SERVICE </t>
  </si>
  <si>
    <t>p.iva /c.f.</t>
  </si>
  <si>
    <t>Contatti</t>
  </si>
  <si>
    <t xml:space="preserve">SUBAPPALTORI LOTTI N.1 </t>
  </si>
  <si>
    <t xml:space="preserve">arrotondato (giusta Offerta Economica) a </t>
  </si>
  <si>
    <t xml:space="preserve">LOTTO N.4 </t>
  </si>
  <si>
    <t>702266674F</t>
  </si>
  <si>
    <t>ditta aggiudicataria</t>
  </si>
  <si>
    <t>6.732.109,25 €</t>
  </si>
  <si>
    <t>CIG</t>
  </si>
  <si>
    <t>base d'asta</t>
  </si>
  <si>
    <t>offerta</t>
  </si>
  <si>
    <t>2 ditta ggiudicataria</t>
  </si>
  <si>
    <t>Ecologia Oggi S.p.A.</t>
  </si>
  <si>
    <t>7.736.260,20 €</t>
  </si>
  <si>
    <t>P.IVA 897240792, Via Cassoli, 18, Catanzaro, Lamezia Terme, ecologiaoggi@legalmail.it</t>
  </si>
  <si>
    <t>r.t.i.  Medieco s.r.l. Progetto ecologia s.r.l.</t>
  </si>
  <si>
    <t>7.436.559,73 €</t>
  </si>
  <si>
    <t>LOTTO N.7</t>
  </si>
  <si>
    <t>7022672C41</t>
  </si>
  <si>
    <t>ribasso</t>
  </si>
  <si>
    <t xml:space="preserve">ribasso </t>
  </si>
  <si>
    <r>
      <rPr>
        <b/>
        <sz val="10"/>
        <rFont val="Arial"/>
        <family val="2"/>
      </rPr>
      <t>Medieco</t>
    </r>
    <r>
      <rPr>
        <sz val="10"/>
        <rFont val="Arial"/>
        <family val="2"/>
      </rPr>
      <t>, p.iva 04333190876, Via Galerno, 126 C, 95123 Catania, info@mediecoservizi.it, amministrazione@pec.mediecoservizi.it;</t>
    </r>
    <r>
      <rPr>
        <b/>
        <sz val="10"/>
        <rFont val="Arial"/>
        <family val="2"/>
      </rPr>
      <t xml:space="preserve"> PROGETTO ECOLOGIA DI ALBANO A. &amp; C. SRL CON SOCIO UNICO</t>
    </r>
    <r>
      <rPr>
        <sz val="10"/>
        <rFont val="Arial"/>
        <family val="2"/>
      </rPr>
      <t xml:space="preserve">, codice fiscale  02210670796 , C.da Lipuda Zona, P.I.P., S.N.C. , Crotone 88811, Cirò Marina, antonella@progettoecologiasrl.it, progettoecologiasrl@pec.it
</t>
    </r>
  </si>
  <si>
    <t>4</t>
  </si>
  <si>
    <t>7</t>
  </si>
  <si>
    <r>
      <rPr>
        <b/>
        <sz val="10"/>
        <rFont val="Arial"/>
        <family val="2"/>
      </rPr>
      <t>Medieco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 PROGETTO ECOLOGIA DI ALBANO A. &amp; C. </t>
    </r>
  </si>
  <si>
    <r>
      <rPr>
        <b/>
        <sz val="10"/>
        <rFont val="Arial"/>
        <family val="2"/>
      </rPr>
      <t>Medieco</t>
    </r>
    <r>
      <rPr>
        <b/>
        <sz val="10"/>
        <rFont val="Arial"/>
        <family val="2"/>
      </rPr>
      <t xml:space="preserve"> PROGETTO ECOLOGIA DI ALBANO A. &amp; C.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</si>
</sst>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#,##0.000"/>
    <numFmt numFmtId="166" formatCode="&quot;€ &quot;#,##0.000"/>
    <numFmt numFmtId="167" formatCode="&quot;€ &quot;#,##0.0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ndalus"/>
      <family val="1"/>
    </font>
    <font>
      <b/>
      <sz val="14"/>
      <name val="Andalus"/>
      <family val="1"/>
    </font>
    <font>
      <sz val="11"/>
      <name val="Andalus"/>
      <family val="1"/>
    </font>
    <font>
      <b/>
      <sz val="11"/>
      <name val="Andalus"/>
      <family val="1"/>
    </font>
    <font>
      <b/>
      <sz val="10"/>
      <name val="Andalus"/>
      <family val="1"/>
    </font>
    <font>
      <u val="single"/>
      <sz val="10"/>
      <color indexed="12"/>
      <name val="Andalus"/>
      <family val="1"/>
    </font>
    <font>
      <u val="single"/>
      <sz val="10"/>
      <color indexed="12"/>
      <name val="Arial"/>
      <family val="2"/>
    </font>
    <font>
      <sz val="8"/>
      <name val="Andalus"/>
      <family val="1"/>
    </font>
    <font>
      <u val="single"/>
      <sz val="10"/>
      <color indexed="18"/>
      <name val="Andalus"/>
      <family val="1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i/>
      <sz val="10"/>
      <color indexed="8"/>
      <name val="Andalus"/>
      <family val="1"/>
    </font>
    <font>
      <b/>
      <sz val="10"/>
      <color indexed="8"/>
      <name val="Andalus"/>
      <family val="1"/>
    </font>
    <font>
      <sz val="10"/>
      <color indexed="12"/>
      <name val="Andalus"/>
      <family val="1"/>
    </font>
    <font>
      <b/>
      <i/>
      <sz val="10"/>
      <name val="Andalus"/>
      <family val="1"/>
    </font>
    <font>
      <sz val="8"/>
      <name val="Verdana"/>
      <family val="2"/>
    </font>
    <font>
      <sz val="8"/>
      <color indexed="8"/>
      <name val="Verdana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14"/>
      <name val="Andalus"/>
      <family val="1"/>
    </font>
    <font>
      <sz val="8"/>
      <color indexed="8"/>
      <name val="Andalus"/>
      <family val="1"/>
    </font>
    <font>
      <sz val="12"/>
      <name val="Andalus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1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34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2" fontId="1" fillId="34" borderId="0" xfId="0" applyNumberFormat="1" applyFont="1" applyFill="1" applyAlignment="1">
      <alignment horizontal="center" vertical="top" wrapText="1"/>
    </xf>
    <xf numFmtId="0" fontId="1" fillId="34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horizontal="left" vertical="center"/>
    </xf>
    <xf numFmtId="49" fontId="1" fillId="35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164" fontId="0" fillId="36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164" fontId="0" fillId="36" borderId="10" xfId="0" applyNumberFormat="1" applyFont="1" applyFill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4" fontId="0" fillId="38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35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49" fontId="0" fillId="39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0" fontId="0" fillId="39" borderId="0" xfId="0" applyFill="1" applyAlignment="1">
      <alignment/>
    </xf>
    <xf numFmtId="0" fontId="0" fillId="41" borderId="12" xfId="0" applyFont="1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166" fontId="0" fillId="41" borderId="11" xfId="0" applyNumberFormat="1" applyFont="1" applyFill="1" applyBorder="1" applyAlignment="1">
      <alignment horizontal="center" vertical="center"/>
    </xf>
    <xf numFmtId="166" fontId="0" fillId="41" borderId="10" xfId="0" applyNumberFormat="1" applyFill="1" applyBorder="1" applyAlignment="1">
      <alignment/>
    </xf>
    <xf numFmtId="0" fontId="0" fillId="41" borderId="0" xfId="0" applyFill="1" applyAlignment="1">
      <alignment/>
    </xf>
    <xf numFmtId="0" fontId="0" fillId="41" borderId="10" xfId="0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66" fontId="0" fillId="42" borderId="10" xfId="0" applyNumberFormat="1" applyFont="1" applyFill="1" applyBorder="1" applyAlignment="1">
      <alignment horizontal="center" vertical="center"/>
    </xf>
    <xf numFmtId="166" fontId="0" fillId="42" borderId="10" xfId="0" applyNumberFormat="1" applyFill="1" applyBorder="1" applyAlignment="1">
      <alignment/>
    </xf>
    <xf numFmtId="0" fontId="0" fillId="42" borderId="0" xfId="0" applyFill="1" applyAlignment="1">
      <alignment/>
    </xf>
    <xf numFmtId="166" fontId="0" fillId="4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166" fontId="0" fillId="43" borderId="10" xfId="0" applyNumberFormat="1" applyFill="1" applyBorder="1" applyAlignment="1">
      <alignment horizontal="center" vertical="center"/>
    </xf>
    <xf numFmtId="166" fontId="0" fillId="43" borderId="10" xfId="0" applyNumberFormat="1" applyFill="1" applyBorder="1" applyAlignment="1">
      <alignment/>
    </xf>
    <xf numFmtId="49" fontId="4" fillId="35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center" vertical="center"/>
    </xf>
    <xf numFmtId="0" fontId="1" fillId="44" borderId="0" xfId="0" applyFont="1" applyFill="1" applyAlignment="1">
      <alignment horizontal="center" vertical="center" wrapText="1"/>
    </xf>
    <xf numFmtId="0" fontId="1" fillId="44" borderId="11" xfId="0" applyFont="1" applyFill="1" applyBorder="1" applyAlignment="1">
      <alignment vertical="center"/>
    </xf>
    <xf numFmtId="0" fontId="0" fillId="44" borderId="0" xfId="0" applyFont="1" applyFill="1" applyAlignment="1">
      <alignment vertic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7" fillId="0" borderId="10" xfId="36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0" fillId="0" borderId="10" xfId="36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168" fontId="1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49" fontId="1" fillId="35" borderId="12" xfId="0" applyNumberFormat="1" applyFont="1" applyFill="1" applyBorder="1" applyAlignment="1">
      <alignment horizontal="left" vertical="center"/>
    </xf>
    <xf numFmtId="168" fontId="0" fillId="0" borderId="17" xfId="0" applyNumberForma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/>
    </xf>
    <xf numFmtId="168" fontId="0" fillId="0" borderId="15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45" borderId="17" xfId="0" applyFont="1" applyFill="1" applyBorder="1" applyAlignment="1">
      <alignment/>
    </xf>
    <xf numFmtId="0" fontId="1" fillId="45" borderId="1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6" borderId="15" xfId="0" applyFont="1" applyFill="1" applyBorder="1" applyAlignment="1">
      <alignment/>
    </xf>
    <xf numFmtId="0" fontId="1" fillId="1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4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47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36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5" fillId="0" borderId="10" xfId="36" applyNumberFormat="1" applyFont="1" applyFill="1" applyBorder="1" applyAlignment="1" applyProtection="1">
      <alignment horizontal="center" vertical="center"/>
      <protection/>
    </xf>
    <xf numFmtId="0" fontId="16" fillId="3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20" fillId="0" borderId="15" xfId="0" applyNumberFormat="1" applyFont="1" applyBorder="1" applyAlignment="1">
      <alignment/>
    </xf>
    <xf numFmtId="0" fontId="21" fillId="0" borderId="15" xfId="0" applyFont="1" applyBorder="1" applyAlignment="1">
      <alignment/>
    </xf>
    <xf numFmtId="49" fontId="22" fillId="0" borderId="15" xfId="0" applyNumberFormat="1" applyFont="1" applyBorder="1" applyAlignment="1">
      <alignment horizontal="left" vertical="center" wrapText="1"/>
    </xf>
    <xf numFmtId="0" fontId="0" fillId="48" borderId="15" xfId="36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24" fillId="48" borderId="0" xfId="36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left" vertical="center"/>
    </xf>
    <xf numFmtId="49" fontId="0" fillId="35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49" borderId="15" xfId="0" applyNumberFormat="1" applyFont="1" applyFill="1" applyBorder="1" applyAlignment="1">
      <alignment horizontal="left"/>
    </xf>
    <xf numFmtId="164" fontId="0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 vertical="center"/>
    </xf>
    <xf numFmtId="164" fontId="0" fillId="36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/>
    </xf>
    <xf numFmtId="49" fontId="0" fillId="33" borderId="21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right" vertical="center"/>
    </xf>
    <xf numFmtId="168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1" fillId="36" borderId="21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5" fontId="0" fillId="5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archivioScheda('archivio102')" TargetMode="External" /><Relationship Id="rId2" Type="http://schemas.openxmlformats.org/officeDocument/2006/relationships/hyperlink" Target="javascript:archivioScheda('archivio102')" TargetMode="External" /><Relationship Id="rId3" Type="http://schemas.openxmlformats.org/officeDocument/2006/relationships/hyperlink" Target="javascript:archivioScheda('archivio72')" TargetMode="External" /><Relationship Id="rId4" Type="http://schemas.openxmlformats.org/officeDocument/2006/relationships/hyperlink" Target="javascript:archivioScheda('archivio72'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scueservicesrl@tiscali.it" TargetMode="External" /><Relationship Id="rId2" Type="http://schemas.openxmlformats.org/officeDocument/2006/relationships/hyperlink" Target="mailto:lvmsrl.impres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archivioImpresa(%22000302%22);" TargetMode="External" /><Relationship Id="rId2" Type="http://schemas.openxmlformats.org/officeDocument/2006/relationships/hyperlink" Target="javascript:archivioImpresa(%22000304%22);" TargetMode="External" /><Relationship Id="rId3" Type="http://schemas.openxmlformats.org/officeDocument/2006/relationships/hyperlink" Target="javascript:archivioImpresa(%22000186%22);" TargetMode="External" /><Relationship Id="rId4" Type="http://schemas.openxmlformats.org/officeDocument/2006/relationships/hyperlink" Target="javascript:archivioImpresa(%22000186%22);" TargetMode="External" /><Relationship Id="rId5" Type="http://schemas.openxmlformats.org/officeDocument/2006/relationships/hyperlink" Target="javascript:archivioImpresa(%22000186%22);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archivioImpresa(%22000170%22)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10.8515625" style="1" customWidth="1"/>
    <col min="2" max="2" width="8.8515625" style="2" customWidth="1"/>
    <col min="3" max="3" width="18.8515625" style="3" customWidth="1"/>
    <col min="4" max="4" width="13.57421875" style="1" customWidth="1"/>
    <col min="5" max="5" width="22.57421875" style="4" customWidth="1"/>
    <col min="6" max="6" width="16.8515625" style="5" customWidth="1"/>
    <col min="7" max="7" width="30.7109375" style="4" customWidth="1"/>
    <col min="8" max="8" width="29.421875" style="3" customWidth="1"/>
    <col min="9" max="9" width="15.57421875" style="4" customWidth="1"/>
    <col min="10" max="10" width="21.7109375" style="4" customWidth="1"/>
    <col min="11" max="11" width="24.140625" style="4" customWidth="1"/>
    <col min="12" max="12" width="18.57421875" style="4" customWidth="1"/>
    <col min="13" max="13" width="19.57421875" style="4" customWidth="1"/>
    <col min="14" max="14" width="17.7109375" style="4" customWidth="1"/>
    <col min="15" max="15" width="32.57421875" style="3" customWidth="1"/>
    <col min="16" max="16" width="18.28125" style="1" customWidth="1"/>
    <col min="17" max="17" width="14.57421875" style="1" customWidth="1"/>
    <col min="18" max="18" width="14.57421875" style="4" customWidth="1"/>
    <col min="19" max="19" width="16.00390625" style="4" customWidth="1"/>
  </cols>
  <sheetData>
    <row r="1" spans="1:13" s="11" customFormat="1" ht="63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6" t="s">
        <v>7</v>
      </c>
      <c r="I1" s="6" t="s">
        <v>8</v>
      </c>
      <c r="J1" s="6" t="s">
        <v>9</v>
      </c>
      <c r="K1" s="8" t="s">
        <v>10</v>
      </c>
      <c r="L1" s="8" t="s">
        <v>11</v>
      </c>
      <c r="M1" s="6" t="s">
        <v>12</v>
      </c>
    </row>
    <row r="2" spans="1:19" ht="38.25">
      <c r="A2" s="12" t="s">
        <v>13</v>
      </c>
      <c r="B2" s="13" t="s">
        <v>14</v>
      </c>
      <c r="C2" s="14" t="s">
        <v>15</v>
      </c>
      <c r="D2" s="238" t="s">
        <v>105</v>
      </c>
      <c r="E2" s="225">
        <v>8165915.36</v>
      </c>
      <c r="F2" s="16">
        <f>E2/G2</f>
        <v>8687144</v>
      </c>
      <c r="G2" s="17">
        <v>0.94</v>
      </c>
      <c r="H2" s="18" t="s">
        <v>16</v>
      </c>
      <c r="I2" s="19">
        <v>100</v>
      </c>
      <c r="J2" s="20">
        <v>8079356.66</v>
      </c>
      <c r="K2" s="15">
        <f>E2-J2</f>
        <v>86558.70000000019</v>
      </c>
      <c r="L2" s="21">
        <f>(K2*100)/E2</f>
        <v>1.059999965515197</v>
      </c>
      <c r="M2" s="22">
        <f>G2-(G2*L2)%</f>
        <v>0.9300360003241571</v>
      </c>
      <c r="N2" s="23"/>
      <c r="O2" s="24"/>
      <c r="P2" s="12"/>
      <c r="Q2" s="12"/>
      <c r="R2" s="23"/>
      <c r="S2" s="23"/>
    </row>
    <row r="3" spans="1:19" ht="51">
      <c r="A3" s="12" t="s">
        <v>13</v>
      </c>
      <c r="B3" s="13" t="s">
        <v>17</v>
      </c>
      <c r="C3" s="14" t="s">
        <v>18</v>
      </c>
      <c r="D3" s="238" t="s">
        <v>19</v>
      </c>
      <c r="E3" s="225">
        <v>1146533.04</v>
      </c>
      <c r="F3" s="16">
        <f>E3/G3</f>
        <v>1219716</v>
      </c>
      <c r="G3" s="17">
        <v>0.94</v>
      </c>
      <c r="H3" s="18" t="s">
        <v>20</v>
      </c>
      <c r="I3" s="19">
        <v>100</v>
      </c>
      <c r="J3" s="25">
        <v>947547.96</v>
      </c>
      <c r="K3" s="15">
        <f>E3-J3</f>
        <v>198985.08000000007</v>
      </c>
      <c r="L3" s="260">
        <f>(K3*100)/E3</f>
        <v>17.355372506316964</v>
      </c>
      <c r="M3" s="22">
        <f>G3-(G3*L3)%</f>
        <v>0.7768594984406205</v>
      </c>
      <c r="N3" s="23"/>
      <c r="O3" s="24"/>
      <c r="P3" s="12"/>
      <c r="Q3" s="12"/>
      <c r="R3" s="23"/>
      <c r="S3" s="23"/>
    </row>
    <row r="4" spans="1:19" ht="42" customHeight="1">
      <c r="A4" s="12" t="s">
        <v>13</v>
      </c>
      <c r="B4" s="13" t="s">
        <v>21</v>
      </c>
      <c r="C4" s="14" t="s">
        <v>22</v>
      </c>
      <c r="D4" s="238" t="s">
        <v>23</v>
      </c>
      <c r="E4" s="236">
        <v>217520</v>
      </c>
      <c r="F4" s="27" t="s">
        <v>24</v>
      </c>
      <c r="G4" s="28">
        <v>200</v>
      </c>
      <c r="H4" s="29" t="s">
        <v>25</v>
      </c>
      <c r="I4" s="30">
        <v>100</v>
      </c>
      <c r="J4" s="26">
        <v>166782</v>
      </c>
      <c r="K4" s="31"/>
      <c r="L4" s="32">
        <v>0.25</v>
      </c>
      <c r="M4" s="33">
        <f>G4-(G4*L4)%</f>
        <v>199.5</v>
      </c>
      <c r="N4" s="34"/>
      <c r="O4" s="14"/>
      <c r="P4" s="12"/>
      <c r="Q4" s="12"/>
      <c r="R4" s="23"/>
      <c r="S4" s="23"/>
    </row>
    <row r="5" spans="1:19" s="43" customFormat="1" ht="36" customHeight="1">
      <c r="A5" s="35"/>
      <c r="B5" s="36"/>
      <c r="C5" s="37"/>
      <c r="D5" s="237"/>
      <c r="E5" s="38"/>
      <c r="F5" s="39" t="s">
        <v>26</v>
      </c>
      <c r="G5" s="28">
        <v>600</v>
      </c>
      <c r="H5" s="37"/>
      <c r="I5" s="38"/>
      <c r="J5" s="26">
        <v>33572</v>
      </c>
      <c r="K5" s="40"/>
      <c r="L5" s="32">
        <v>0.08</v>
      </c>
      <c r="M5" s="33">
        <f>G5-(G5*L5)%</f>
        <v>599.52</v>
      </c>
      <c r="N5" s="30"/>
      <c r="O5" s="41"/>
      <c r="P5" s="42"/>
      <c r="Q5" s="42"/>
      <c r="R5" s="30"/>
      <c r="S5" s="30"/>
    </row>
    <row r="6" spans="1:19" s="51" customFormat="1" ht="28.5" customHeight="1">
      <c r="A6" s="35"/>
      <c r="B6" s="36"/>
      <c r="C6" s="37"/>
      <c r="D6" s="35"/>
      <c r="E6" s="47"/>
      <c r="F6" s="250"/>
      <c r="G6" s="47"/>
      <c r="H6" s="46"/>
      <c r="I6" s="38"/>
      <c r="J6" s="239">
        <v>200354</v>
      </c>
      <c r="K6" s="26">
        <f>E4-J6</f>
        <v>17166</v>
      </c>
      <c r="L6" s="38"/>
      <c r="M6" s="47"/>
      <c r="N6" s="19"/>
      <c r="O6" s="49"/>
      <c r="P6" s="50"/>
      <c r="Q6" s="50"/>
      <c r="R6" s="19"/>
      <c r="S6" s="19"/>
    </row>
    <row r="7" spans="1:19" ht="135" customHeight="1">
      <c r="A7" s="228" t="s">
        <v>13</v>
      </c>
      <c r="B7" s="235" t="s">
        <v>170</v>
      </c>
      <c r="C7" s="234" t="s">
        <v>15</v>
      </c>
      <c r="D7" s="154" t="s">
        <v>153</v>
      </c>
      <c r="E7" s="157">
        <v>7814404.24</v>
      </c>
      <c r="F7" s="251"/>
      <c r="G7" s="253">
        <v>0.94</v>
      </c>
      <c r="H7" s="212" t="s">
        <v>173</v>
      </c>
      <c r="I7" s="249"/>
      <c r="J7" s="255">
        <v>6732109.25</v>
      </c>
      <c r="K7" s="15">
        <f>E7-J7</f>
        <v>1082294.9900000002</v>
      </c>
      <c r="L7" s="252">
        <v>13.85</v>
      </c>
      <c r="M7" s="254">
        <f>G7-(G7*L7)%</f>
        <v>0.8098099999999999</v>
      </c>
      <c r="N7" s="23"/>
      <c r="O7" s="14"/>
      <c r="P7" s="12"/>
      <c r="Q7" s="12"/>
      <c r="R7" s="23"/>
      <c r="S7" s="23"/>
    </row>
    <row r="8" spans="1:19" ht="28.5" customHeight="1">
      <c r="A8" s="231"/>
      <c r="B8" s="232"/>
      <c r="C8" s="233"/>
      <c r="N8" s="23"/>
      <c r="O8" s="14"/>
      <c r="P8" s="12"/>
      <c r="Q8" s="12"/>
      <c r="R8" s="23"/>
      <c r="S8" s="23"/>
    </row>
    <row r="9" spans="1:19" ht="23.25" customHeight="1">
      <c r="A9" s="231"/>
      <c r="B9" s="232"/>
      <c r="C9" s="233"/>
      <c r="N9" s="23"/>
      <c r="O9" s="14"/>
      <c r="P9" s="12"/>
      <c r="Q9" s="12"/>
      <c r="R9" s="23"/>
      <c r="S9" s="23"/>
    </row>
    <row r="10" spans="1:19" ht="35.25" customHeight="1">
      <c r="A10" s="231"/>
      <c r="B10" s="232"/>
      <c r="C10" s="233"/>
      <c r="N10" s="23"/>
      <c r="O10" s="14"/>
      <c r="P10" s="12"/>
      <c r="Q10" s="12"/>
      <c r="R10" s="23"/>
      <c r="S10" s="23"/>
    </row>
    <row r="11" spans="1:13" ht="47.25" customHeight="1">
      <c r="A11" s="228" t="s">
        <v>13</v>
      </c>
      <c r="B11" s="229" t="s">
        <v>27</v>
      </c>
      <c r="C11" s="230" t="s">
        <v>22</v>
      </c>
      <c r="D11" s="52" t="s">
        <v>28</v>
      </c>
      <c r="E11" s="15">
        <v>50400</v>
      </c>
      <c r="F11" s="27" t="s">
        <v>24</v>
      </c>
      <c r="G11" s="28">
        <v>220</v>
      </c>
      <c r="H11" s="18" t="s">
        <v>25</v>
      </c>
      <c r="I11" s="224">
        <v>100</v>
      </c>
      <c r="J11" s="227">
        <v>26340</v>
      </c>
      <c r="K11" s="225"/>
      <c r="L11" s="21">
        <v>0.22</v>
      </c>
      <c r="M11" s="33">
        <f>G11-(G11*L11)%</f>
        <v>219.516</v>
      </c>
    </row>
    <row r="12" spans="1:13" ht="25.5" customHeight="1">
      <c r="A12" s="231"/>
      <c r="B12" s="45"/>
      <c r="C12" s="46"/>
      <c r="D12" s="44"/>
      <c r="E12" s="47"/>
      <c r="F12" s="39" t="s">
        <v>26</v>
      </c>
      <c r="G12" s="28">
        <v>600</v>
      </c>
      <c r="H12" s="46"/>
      <c r="I12" s="47"/>
      <c r="J12" s="226">
        <v>23980</v>
      </c>
      <c r="K12" s="47"/>
      <c r="L12" s="32">
        <v>0.08</v>
      </c>
      <c r="M12" s="33">
        <f>G12-(G12*L12)%</f>
        <v>599.52</v>
      </c>
    </row>
    <row r="13" spans="1:13" ht="45.75" customHeight="1">
      <c r="A13" s="243"/>
      <c r="B13" s="36"/>
      <c r="C13" s="37"/>
      <c r="D13" s="35"/>
      <c r="E13" s="47"/>
      <c r="F13" s="250"/>
      <c r="G13" s="38"/>
      <c r="H13" s="46"/>
      <c r="I13" s="38"/>
      <c r="J13" s="20">
        <v>50320</v>
      </c>
      <c r="K13" s="26">
        <f>E11-J13</f>
        <v>80</v>
      </c>
      <c r="L13" s="38"/>
      <c r="M13" s="47"/>
    </row>
    <row r="14" spans="1:13" ht="76.5" customHeight="1">
      <c r="A14" s="244" t="s">
        <v>13</v>
      </c>
      <c r="B14" s="235" t="s">
        <v>171</v>
      </c>
      <c r="C14" s="234" t="s">
        <v>15</v>
      </c>
      <c r="D14" s="140" t="s">
        <v>166</v>
      </c>
      <c r="E14" s="214">
        <v>8632106.48</v>
      </c>
      <c r="F14" s="251"/>
      <c r="G14" s="253">
        <v>0.94</v>
      </c>
      <c r="H14" s="203" t="s">
        <v>172</v>
      </c>
      <c r="I14" s="249"/>
      <c r="J14" s="214">
        <v>7436559.73</v>
      </c>
      <c r="K14" s="15">
        <f>E14-J14</f>
        <v>1195546.75</v>
      </c>
      <c r="L14" s="252">
        <v>13.85</v>
      </c>
      <c r="M14" s="254">
        <f>G14-(G14*L14)%</f>
        <v>0.8098099999999999</v>
      </c>
    </row>
    <row r="15" spans="1:3" ht="12.75">
      <c r="A15" s="240"/>
      <c r="B15" s="241"/>
      <c r="C15" s="242"/>
    </row>
    <row r="16" spans="1:3" ht="12.75">
      <c r="A16" s="240"/>
      <c r="B16" s="241"/>
      <c r="C16" s="242"/>
    </row>
    <row r="17" spans="1:3" ht="12.75">
      <c r="A17" s="240"/>
      <c r="B17" s="241"/>
      <c r="C17" s="242"/>
    </row>
    <row r="18" spans="1:13" ht="38.25">
      <c r="A18" s="244" t="s">
        <v>13</v>
      </c>
      <c r="B18" s="248" t="s">
        <v>29</v>
      </c>
      <c r="C18" s="245" t="s">
        <v>22</v>
      </c>
      <c r="D18" s="52" t="s">
        <v>30</v>
      </c>
      <c r="E18" s="15">
        <v>71600</v>
      </c>
      <c r="F18" s="27" t="s">
        <v>24</v>
      </c>
      <c r="G18" s="28">
        <v>220</v>
      </c>
      <c r="H18" s="18" t="s">
        <v>25</v>
      </c>
      <c r="I18" s="224">
        <v>100</v>
      </c>
      <c r="J18" s="227">
        <v>57070</v>
      </c>
      <c r="K18" s="225"/>
      <c r="L18" s="21">
        <v>0.22</v>
      </c>
      <c r="M18" s="33">
        <f>G18-(G18*L18)%</f>
        <v>219.516</v>
      </c>
    </row>
    <row r="19" spans="1:13" ht="12.75">
      <c r="A19" s="246"/>
      <c r="B19" s="247"/>
      <c r="C19" s="46"/>
      <c r="D19" s="44"/>
      <c r="E19" s="47"/>
      <c r="F19" s="39" t="s">
        <v>26</v>
      </c>
      <c r="G19" s="28">
        <v>600</v>
      </c>
      <c r="H19" s="46"/>
      <c r="I19" s="47"/>
      <c r="J19" s="226">
        <v>14388</v>
      </c>
      <c r="K19" s="47"/>
      <c r="L19" s="32">
        <v>0.08</v>
      </c>
      <c r="M19" s="33">
        <f>G19-(G19*L19)%</f>
        <v>599.52</v>
      </c>
    </row>
    <row r="20" spans="1:10" ht="12.75">
      <c r="A20" s="240"/>
      <c r="B20" s="241"/>
      <c r="C20" s="242"/>
      <c r="J20" s="20">
        <v>71458</v>
      </c>
    </row>
    <row r="21" spans="1:3" ht="12.75">
      <c r="A21" s="240"/>
      <c r="B21" s="241"/>
      <c r="C21" s="242"/>
    </row>
    <row r="24" spans="1:13" ht="12.75">
      <c r="A24" s="44"/>
      <c r="B24" s="45"/>
      <c r="C24" s="46"/>
      <c r="D24" s="44"/>
      <c r="E24" s="47"/>
      <c r="F24" s="48"/>
      <c r="G24" s="47"/>
      <c r="H24" s="46"/>
      <c r="I24" s="256"/>
      <c r="J24" s="249"/>
      <c r="K24" s="257">
        <f>E18-J20</f>
        <v>142</v>
      </c>
      <c r="L24" s="47"/>
      <c r="M24" s="47"/>
    </row>
    <row r="25" spans="9:10" ht="40.5">
      <c r="I25" s="54" t="s">
        <v>31</v>
      </c>
      <c r="J25" s="259">
        <f>93000*4</f>
        <v>372000</v>
      </c>
    </row>
    <row r="26" spans="5:13" ht="12.75">
      <c r="E26" s="55">
        <f>E2+E3+E4+E11+E18</f>
        <v>9651968.4</v>
      </c>
      <c r="F26" s="56"/>
      <c r="G26" s="57"/>
      <c r="J26" s="258">
        <f>J2+J3+J6+J13+J20+J7+J14</f>
        <v>23517705.6</v>
      </c>
      <c r="K26" s="58">
        <f>K2+K3+K6+K13+K24+K7+K14</f>
        <v>2580773.5200000005</v>
      </c>
      <c r="L26" s="59"/>
      <c r="M26" s="60"/>
    </row>
    <row r="27" spans="9:10" ht="12.75">
      <c r="I27" s="4" t="s">
        <v>32</v>
      </c>
      <c r="J27" s="61">
        <f>J26+J25</f>
        <v>23889705.6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9.140625" defaultRowHeight="32.25" customHeight="1"/>
  <cols>
    <col min="1" max="1" width="29.28125" style="0" customWidth="1"/>
    <col min="2" max="2" width="19.28125" style="0" customWidth="1"/>
    <col min="3" max="3" width="19.140625" style="0" customWidth="1"/>
    <col min="4" max="4" width="18.00390625" style="0" customWidth="1"/>
    <col min="5" max="5" width="16.00390625" style="0" customWidth="1"/>
    <col min="6" max="6" width="22.7109375" style="0" customWidth="1"/>
    <col min="7" max="7" width="15.421875" style="0" customWidth="1"/>
    <col min="8" max="9" width="15.140625" style="0" customWidth="1"/>
  </cols>
  <sheetData>
    <row r="1" spans="1:7" ht="39.75" customHeight="1">
      <c r="A1" s="62" t="s">
        <v>33</v>
      </c>
      <c r="G1" s="63"/>
    </row>
    <row r="2" spans="1:2" ht="72.75" customHeight="1">
      <c r="A2" s="64" t="s">
        <v>15</v>
      </c>
      <c r="B2" s="65" t="s">
        <v>34</v>
      </c>
    </row>
    <row r="3" spans="1:4" ht="28.5" customHeight="1">
      <c r="A3" s="66" t="s">
        <v>84</v>
      </c>
      <c r="B3" s="67" t="s">
        <v>35</v>
      </c>
      <c r="C3" s="68" t="s">
        <v>36</v>
      </c>
      <c r="D3" s="69" t="s">
        <v>37</v>
      </c>
    </row>
    <row r="4" spans="1:4" ht="23.25" customHeight="1">
      <c r="A4" s="51"/>
      <c r="B4" s="70">
        <v>0.93</v>
      </c>
      <c r="C4" s="51">
        <v>386610</v>
      </c>
      <c r="D4" s="70">
        <f>B4*C4</f>
        <v>359547.30000000005</v>
      </c>
    </row>
    <row r="6" ht="43.5" customHeight="1"/>
    <row r="7" spans="1:2" ht="47.25" customHeight="1">
      <c r="A7" s="71" t="s">
        <v>18</v>
      </c>
      <c r="B7" s="72" t="s">
        <v>34</v>
      </c>
    </row>
    <row r="8" spans="1:4" ht="41.25" customHeight="1">
      <c r="A8" s="66" t="s">
        <v>38</v>
      </c>
      <c r="B8" s="67" t="s">
        <v>35</v>
      </c>
      <c r="C8" s="68" t="s">
        <v>36</v>
      </c>
      <c r="D8" s="69" t="s">
        <v>37</v>
      </c>
    </row>
    <row r="9" spans="1:4" ht="23.25" customHeight="1">
      <c r="A9" s="51"/>
      <c r="B9" s="73">
        <v>0.777</v>
      </c>
      <c r="C9" s="74">
        <v>17350</v>
      </c>
      <c r="D9" s="73">
        <f>B9*C9</f>
        <v>13480.95</v>
      </c>
    </row>
    <row r="11" spans="1:2" ht="45" customHeight="1">
      <c r="A11" s="75" t="s">
        <v>22</v>
      </c>
      <c r="B11" s="72" t="s">
        <v>34</v>
      </c>
    </row>
    <row r="12" spans="1:4" ht="24" customHeight="1">
      <c r="A12" s="66" t="s">
        <v>39</v>
      </c>
      <c r="B12" s="76" t="s">
        <v>40</v>
      </c>
      <c r="C12" s="76" t="s">
        <v>41</v>
      </c>
      <c r="D12" s="69" t="s">
        <v>37</v>
      </c>
    </row>
    <row r="13" spans="1:4" ht="25.5" customHeight="1">
      <c r="A13" s="51"/>
      <c r="B13" s="22">
        <v>199.5</v>
      </c>
      <c r="C13" s="77">
        <v>599.52</v>
      </c>
      <c r="D13" s="51"/>
    </row>
    <row r="14" spans="1:4" ht="25.5" customHeight="1">
      <c r="A14" s="51"/>
      <c r="B14" s="66" t="s">
        <v>42</v>
      </c>
      <c r="C14" s="66" t="s">
        <v>43</v>
      </c>
      <c r="D14" s="51"/>
    </row>
    <row r="15" spans="1:4" ht="24.75" customHeight="1">
      <c r="A15" s="51"/>
      <c r="B15" s="74">
        <v>12</v>
      </c>
      <c r="C15" s="74">
        <v>2</v>
      </c>
      <c r="D15" s="51"/>
    </row>
    <row r="16" spans="1:4" ht="12.75" customHeight="1">
      <c r="A16" s="78" t="s">
        <v>44</v>
      </c>
      <c r="B16" s="73">
        <f>B13*B15</f>
        <v>2394</v>
      </c>
      <c r="C16" s="73">
        <f>C13*C15</f>
        <v>1199.04</v>
      </c>
      <c r="D16" s="73">
        <f>B16+C16</f>
        <v>3593.04</v>
      </c>
    </row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140625" style="0" customWidth="1"/>
    <col min="2" max="2" width="19.8515625" style="0" customWidth="1"/>
    <col min="3" max="3" width="16.00390625" style="0" customWidth="1"/>
    <col min="4" max="4" width="15.8515625" style="0" customWidth="1"/>
    <col min="6" max="6" width="24.28125" style="0" customWidth="1"/>
    <col min="7" max="7" width="19.7109375" style="0" customWidth="1"/>
    <col min="8" max="8" width="16.28125" style="0" customWidth="1"/>
    <col min="9" max="9" width="17.28125" style="0" customWidth="1"/>
    <col min="11" max="11" width="30.57421875" style="0" customWidth="1"/>
    <col min="12" max="12" width="19.421875" style="0" customWidth="1"/>
    <col min="13" max="13" width="19.00390625" style="0" customWidth="1"/>
    <col min="14" max="14" width="20.7109375" style="0" customWidth="1"/>
    <col min="15" max="15" width="13.57421875" style="0" customWidth="1"/>
  </cols>
  <sheetData>
    <row r="2" spans="1:12" ht="67.5" customHeight="1">
      <c r="A2" s="64" t="s">
        <v>15</v>
      </c>
      <c r="B2" s="79" t="s">
        <v>34</v>
      </c>
      <c r="F2" s="71" t="s">
        <v>18</v>
      </c>
      <c r="G2" s="79" t="s">
        <v>34</v>
      </c>
      <c r="K2" s="75" t="s">
        <v>22</v>
      </c>
      <c r="L2" s="79" t="s">
        <v>34</v>
      </c>
    </row>
    <row r="3" spans="1:15" ht="50.25" customHeight="1">
      <c r="A3" s="66" t="s">
        <v>84</v>
      </c>
      <c r="B3" s="67" t="s">
        <v>35</v>
      </c>
      <c r="C3" s="68" t="s">
        <v>36</v>
      </c>
      <c r="D3" s="69" t="s">
        <v>37</v>
      </c>
      <c r="F3" s="66" t="s">
        <v>38</v>
      </c>
      <c r="G3" s="67" t="s">
        <v>35</v>
      </c>
      <c r="H3" s="68" t="s">
        <v>36</v>
      </c>
      <c r="I3" s="69" t="s">
        <v>37</v>
      </c>
      <c r="K3" s="66" t="s">
        <v>45</v>
      </c>
      <c r="L3" s="51"/>
      <c r="M3" s="66" t="s">
        <v>46</v>
      </c>
      <c r="N3" s="76" t="s">
        <v>47</v>
      </c>
      <c r="O3" s="80" t="s">
        <v>37</v>
      </c>
    </row>
    <row r="4" spans="1:15" ht="27" customHeight="1">
      <c r="A4" s="51" t="s">
        <v>48</v>
      </c>
      <c r="B4" s="81">
        <v>0.93</v>
      </c>
      <c r="C4" s="74">
        <v>115904</v>
      </c>
      <c r="D4" s="82">
        <f>B4*C4</f>
        <v>107790.72</v>
      </c>
      <c r="F4" s="51" t="s">
        <v>48</v>
      </c>
      <c r="G4" s="73">
        <v>0.777</v>
      </c>
      <c r="H4" s="74">
        <v>115171</v>
      </c>
      <c r="I4" s="77">
        <f>G4*H4</f>
        <v>89487.867</v>
      </c>
      <c r="K4" s="51" t="s">
        <v>48</v>
      </c>
      <c r="L4" s="51"/>
      <c r="N4" s="73"/>
      <c r="O4" s="83"/>
    </row>
    <row r="5" spans="1:15" ht="26.25" customHeight="1">
      <c r="A5" s="51" t="s">
        <v>49</v>
      </c>
      <c r="B5" s="81">
        <v>0.93</v>
      </c>
      <c r="C5" s="74">
        <v>471971</v>
      </c>
      <c r="D5" s="82">
        <f>B5*C5</f>
        <v>438933.03</v>
      </c>
      <c r="F5" s="51" t="s">
        <v>49</v>
      </c>
      <c r="G5" s="73">
        <v>0.777</v>
      </c>
      <c r="H5" s="74">
        <v>16321</v>
      </c>
      <c r="I5" s="77">
        <f>G5*H5</f>
        <v>12681.417000000001</v>
      </c>
      <c r="K5" s="84" t="s">
        <v>49</v>
      </c>
      <c r="L5" s="85" t="s">
        <v>50</v>
      </c>
      <c r="M5" s="86">
        <v>191</v>
      </c>
      <c r="N5" s="87">
        <v>199.5</v>
      </c>
      <c r="O5" s="88">
        <f>M5*N5</f>
        <v>38104.5</v>
      </c>
    </row>
    <row r="6" spans="1:15" ht="21" customHeight="1">
      <c r="A6" s="51" t="s">
        <v>51</v>
      </c>
      <c r="B6" s="81">
        <v>0.93</v>
      </c>
      <c r="C6" s="74">
        <v>420370</v>
      </c>
      <c r="D6" s="82">
        <f>B6*C6</f>
        <v>390944.10000000003</v>
      </c>
      <c r="F6" s="51" t="s">
        <v>51</v>
      </c>
      <c r="G6" s="73">
        <v>0.777</v>
      </c>
      <c r="H6" s="74">
        <v>76910</v>
      </c>
      <c r="I6" s="77">
        <f>G6*H6</f>
        <v>59759.07</v>
      </c>
      <c r="K6" s="89"/>
      <c r="L6" s="85" t="s">
        <v>52</v>
      </c>
      <c r="M6" s="84"/>
      <c r="N6" s="90"/>
      <c r="O6" s="90"/>
    </row>
    <row r="7" spans="1:15" ht="24.75" customHeight="1">
      <c r="A7" s="51" t="s">
        <v>53</v>
      </c>
      <c r="B7" s="81">
        <v>0.93</v>
      </c>
      <c r="C7" s="74">
        <v>226000</v>
      </c>
      <c r="D7" s="82">
        <f>B7*C7</f>
        <v>210180</v>
      </c>
      <c r="F7" s="51" t="s">
        <v>53</v>
      </c>
      <c r="G7" s="73">
        <v>0.777</v>
      </c>
      <c r="H7" s="74">
        <v>15000</v>
      </c>
      <c r="I7" s="77">
        <f>G7*H7</f>
        <v>11655</v>
      </c>
      <c r="K7" s="91" t="s">
        <v>51</v>
      </c>
      <c r="L7" s="92" t="s">
        <v>50</v>
      </c>
      <c r="M7" s="93">
        <v>6</v>
      </c>
      <c r="N7" s="94">
        <v>199.5</v>
      </c>
      <c r="O7" s="95">
        <f>M7*N7</f>
        <v>1197</v>
      </c>
    </row>
    <row r="8" spans="1:15" ht="24.75" customHeight="1">
      <c r="A8" s="51" t="s">
        <v>54</v>
      </c>
      <c r="B8" s="81">
        <v>0.93</v>
      </c>
      <c r="C8" s="74">
        <v>283280</v>
      </c>
      <c r="D8" s="82">
        <f>B8*C8</f>
        <v>263450.4</v>
      </c>
      <c r="F8" s="51" t="s">
        <v>54</v>
      </c>
      <c r="G8" s="73">
        <v>0.777</v>
      </c>
      <c r="H8" s="74">
        <v>2080</v>
      </c>
      <c r="I8" s="77">
        <f>G8*H8</f>
        <v>1616.16</v>
      </c>
      <c r="K8" s="96"/>
      <c r="L8" s="92" t="s">
        <v>52</v>
      </c>
      <c r="M8" s="93">
        <v>4</v>
      </c>
      <c r="N8" s="97">
        <v>599.52</v>
      </c>
      <c r="O8" s="95">
        <f>M8*N8</f>
        <v>2398.08</v>
      </c>
    </row>
    <row r="9" spans="1:15" ht="24.75" customHeight="1">
      <c r="A9" s="98" t="s">
        <v>55</v>
      </c>
      <c r="C9" s="98">
        <f>C4+C5+C6+C7+C8</f>
        <v>1517525</v>
      </c>
      <c r="D9" s="99">
        <f>D4+D5+D6+D7+D8</f>
        <v>1411298.25</v>
      </c>
      <c r="H9" s="74">
        <f>H4+H5+H6+H7+H8</f>
        <v>225482</v>
      </c>
      <c r="I9" s="73">
        <f>I4+I5+I6+I7+I8</f>
        <v>175199.514</v>
      </c>
      <c r="K9" s="51" t="s">
        <v>53</v>
      </c>
      <c r="L9" s="73"/>
      <c r="M9" s="100"/>
      <c r="N9" s="74"/>
      <c r="O9" s="101"/>
    </row>
    <row r="10" spans="11:15" ht="29.25" customHeight="1">
      <c r="K10" s="102" t="s">
        <v>54</v>
      </c>
      <c r="L10" s="103" t="s">
        <v>50</v>
      </c>
      <c r="M10" s="104"/>
      <c r="N10" s="102"/>
      <c r="O10" s="102"/>
    </row>
    <row r="11" spans="11:15" ht="25.5" customHeight="1">
      <c r="K11" s="102"/>
      <c r="L11" s="103" t="s">
        <v>52</v>
      </c>
      <c r="M11" s="104">
        <v>8</v>
      </c>
      <c r="N11" s="105">
        <v>599.52</v>
      </c>
      <c r="O11" s="106">
        <f>M11*N11</f>
        <v>4796.16</v>
      </c>
    </row>
    <row r="13" ht="12.75">
      <c r="O13" s="73">
        <f>O5+O7+O8+O11</f>
        <v>46495.740000000005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6.421875" style="0" customWidth="1"/>
    <col min="2" max="2" width="19.7109375" style="0" customWidth="1"/>
    <col min="3" max="3" width="23.00390625" style="0" customWidth="1"/>
    <col min="4" max="4" width="33.28125" style="0" customWidth="1"/>
  </cols>
  <sheetData>
    <row r="2" spans="1:4" ht="52.5" customHeight="1">
      <c r="A2" s="107" t="s">
        <v>15</v>
      </c>
      <c r="B2" s="79" t="s">
        <v>34</v>
      </c>
      <c r="C2" s="79"/>
      <c r="D2" s="79"/>
    </row>
    <row r="3" spans="1:4" ht="34.5" customHeight="1">
      <c r="A3" s="108" t="s">
        <v>84</v>
      </c>
      <c r="B3" s="109" t="s">
        <v>35</v>
      </c>
      <c r="C3" s="108" t="s">
        <v>36</v>
      </c>
      <c r="D3" s="110" t="s">
        <v>37</v>
      </c>
    </row>
    <row r="4" spans="1:4" ht="28.5" customHeight="1">
      <c r="A4" s="72"/>
      <c r="B4" s="111">
        <v>0.93</v>
      </c>
      <c r="C4" s="72">
        <v>267651</v>
      </c>
      <c r="D4" s="112">
        <f>C4*B4</f>
        <v>248915.43000000002</v>
      </c>
    </row>
    <row r="5" spans="1:4" ht="42">
      <c r="A5" s="113" t="s">
        <v>56</v>
      </c>
      <c r="B5" s="109" t="s">
        <v>35</v>
      </c>
      <c r="C5" s="108" t="s">
        <v>57</v>
      </c>
      <c r="D5" s="110" t="s">
        <v>104</v>
      </c>
    </row>
    <row r="6" spans="1:4" ht="21">
      <c r="A6" s="72"/>
      <c r="B6" s="111">
        <v>0.93</v>
      </c>
      <c r="C6" s="72">
        <v>100000</v>
      </c>
      <c r="D6" s="114">
        <f>B6*C6</f>
        <v>93000</v>
      </c>
    </row>
    <row r="7" spans="1:4" ht="21">
      <c r="A7" s="79"/>
      <c r="B7" s="79"/>
      <c r="C7" s="79"/>
      <c r="D7" s="79"/>
    </row>
    <row r="8" spans="1:4" ht="21">
      <c r="A8" s="79"/>
      <c r="B8" s="79"/>
      <c r="C8" s="79"/>
      <c r="D8" s="79"/>
    </row>
    <row r="9" spans="1:4" ht="81.75" customHeight="1">
      <c r="A9" s="115" t="s">
        <v>18</v>
      </c>
      <c r="B9" s="79" t="s">
        <v>34</v>
      </c>
      <c r="C9" s="79"/>
      <c r="D9" s="79"/>
    </row>
    <row r="10" spans="1:4" ht="21">
      <c r="A10" s="116" t="s">
        <v>38</v>
      </c>
      <c r="B10" s="109" t="s">
        <v>35</v>
      </c>
      <c r="C10" s="108" t="s">
        <v>36</v>
      </c>
      <c r="D10" s="110" t="s">
        <v>37</v>
      </c>
    </row>
    <row r="11" spans="1:4" ht="28.5" customHeight="1">
      <c r="A11" s="72"/>
      <c r="B11" s="117">
        <v>0.777</v>
      </c>
      <c r="C11" s="72">
        <v>62097</v>
      </c>
      <c r="D11" s="118">
        <f>B11*C11</f>
        <v>48249.369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9">
      <selection activeCell="I5" sqref="I5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22.140625" style="0" customWidth="1"/>
    <col min="4" max="4" width="21.57421875" style="0" customWidth="1"/>
    <col min="5" max="5" width="16.00390625" style="0" customWidth="1"/>
    <col min="6" max="6" width="16.28125" style="0" customWidth="1"/>
    <col min="7" max="7" width="28.7109375" style="0" customWidth="1"/>
    <col min="8" max="8" width="25.8515625" style="0" customWidth="1"/>
    <col min="9" max="9" width="18.421875" style="0" customWidth="1"/>
  </cols>
  <sheetData>
    <row r="1" spans="1:8" ht="25.5">
      <c r="A1" s="170"/>
      <c r="B1" s="119" t="s">
        <v>58</v>
      </c>
      <c r="C1" s="120" t="s">
        <v>59</v>
      </c>
      <c r="D1" s="121" t="s">
        <v>60</v>
      </c>
      <c r="E1" s="121" t="s">
        <v>106</v>
      </c>
      <c r="F1" s="6" t="s">
        <v>1</v>
      </c>
      <c r="G1" s="6" t="s">
        <v>2</v>
      </c>
      <c r="H1" s="171" t="s">
        <v>107</v>
      </c>
    </row>
    <row r="2" spans="1:7" ht="115.5" customHeight="1">
      <c r="A2" s="172" t="s">
        <v>108</v>
      </c>
      <c r="B2" s="173"/>
      <c r="F2" s="174" t="s">
        <v>62</v>
      </c>
      <c r="G2" s="175" t="s">
        <v>15</v>
      </c>
    </row>
    <row r="3" spans="1:7" ht="116.25" customHeight="1">
      <c r="A3" s="176" t="s">
        <v>109</v>
      </c>
      <c r="B3" s="124" t="s">
        <v>110</v>
      </c>
      <c r="C3" s="124" t="s">
        <v>111</v>
      </c>
      <c r="D3" s="123" t="s">
        <v>112</v>
      </c>
      <c r="E3" s="123" t="s">
        <v>113</v>
      </c>
      <c r="F3" s="51"/>
      <c r="G3" s="51"/>
    </row>
    <row r="4" spans="1:7" ht="68.25" customHeight="1">
      <c r="A4" s="177" t="s">
        <v>114</v>
      </c>
      <c r="B4" s="178" t="s">
        <v>115</v>
      </c>
      <c r="C4" s="178" t="s">
        <v>116</v>
      </c>
      <c r="D4" s="123" t="s">
        <v>117</v>
      </c>
      <c r="E4" s="123" t="s">
        <v>118</v>
      </c>
      <c r="F4" s="125"/>
      <c r="G4" s="175"/>
    </row>
    <row r="5" spans="1:7" ht="168.75" customHeight="1">
      <c r="A5" s="179" t="s">
        <v>119</v>
      </c>
      <c r="B5" s="180" t="s">
        <v>120</v>
      </c>
      <c r="C5" s="124" t="s">
        <v>121</v>
      </c>
      <c r="D5" s="123" t="s">
        <v>122</v>
      </c>
      <c r="E5" s="123" t="s">
        <v>123</v>
      </c>
      <c r="F5" s="51"/>
      <c r="G5" s="51"/>
    </row>
    <row r="6" spans="1:7" ht="60.75">
      <c r="A6" s="172" t="s">
        <v>61</v>
      </c>
      <c r="B6" s="128"/>
      <c r="C6" s="128"/>
      <c r="D6" s="128"/>
      <c r="E6" s="128"/>
      <c r="F6" s="174" t="s">
        <v>63</v>
      </c>
      <c r="G6" s="175" t="s">
        <v>18</v>
      </c>
    </row>
    <row r="7" spans="1:7" ht="162">
      <c r="A7" s="181" t="s">
        <v>124</v>
      </c>
      <c r="B7" s="180" t="s">
        <v>120</v>
      </c>
      <c r="C7" s="124" t="s">
        <v>121</v>
      </c>
      <c r="D7" s="123" t="s">
        <v>122</v>
      </c>
      <c r="E7" s="123" t="s">
        <v>123</v>
      </c>
      <c r="F7" s="51"/>
      <c r="G7" s="51"/>
    </row>
    <row r="8" spans="1:7" ht="182.25">
      <c r="A8" s="182" t="s">
        <v>125</v>
      </c>
      <c r="B8" s="124" t="s">
        <v>110</v>
      </c>
      <c r="C8" s="124" t="s">
        <v>111</v>
      </c>
      <c r="D8" s="123" t="s">
        <v>112</v>
      </c>
      <c r="E8" s="123" t="s">
        <v>113</v>
      </c>
      <c r="F8" s="51"/>
      <c r="G8" s="51"/>
    </row>
    <row r="9" spans="1:8" ht="101.25">
      <c r="A9" s="183" t="s">
        <v>126</v>
      </c>
      <c r="B9" s="184" t="s">
        <v>127</v>
      </c>
      <c r="C9" s="185" t="s">
        <v>128</v>
      </c>
      <c r="D9" s="123" t="s">
        <v>129</v>
      </c>
      <c r="E9" s="123" t="s">
        <v>130</v>
      </c>
      <c r="F9" s="51"/>
      <c r="G9" s="51"/>
      <c r="H9" s="186" t="s">
        <v>131</v>
      </c>
    </row>
    <row r="10" ht="20.25">
      <c r="A10" s="170"/>
    </row>
    <row r="11" spans="1:7" ht="106.5" customHeight="1">
      <c r="A11" s="187" t="s">
        <v>25</v>
      </c>
      <c r="B11" s="188" t="s">
        <v>132</v>
      </c>
      <c r="C11" s="188" t="s">
        <v>133</v>
      </c>
      <c r="D11" s="123" t="s">
        <v>134</v>
      </c>
      <c r="E11" s="189" t="s">
        <v>135</v>
      </c>
      <c r="F11" s="190" t="s">
        <v>136</v>
      </c>
      <c r="G11" s="175" t="s">
        <v>22</v>
      </c>
    </row>
    <row r="12" spans="1:7" ht="108.75" customHeight="1">
      <c r="A12" s="191" t="s">
        <v>25</v>
      </c>
      <c r="B12" s="188" t="s">
        <v>132</v>
      </c>
      <c r="C12" s="188" t="s">
        <v>133</v>
      </c>
      <c r="D12" s="123" t="s">
        <v>134</v>
      </c>
      <c r="E12" s="189" t="s">
        <v>135</v>
      </c>
      <c r="F12" s="192" t="s">
        <v>65</v>
      </c>
      <c r="G12" s="193" t="s">
        <v>22</v>
      </c>
    </row>
    <row r="13" spans="1:7" ht="111.75" customHeight="1">
      <c r="A13" s="187" t="s">
        <v>25</v>
      </c>
      <c r="B13" s="188" t="s">
        <v>132</v>
      </c>
      <c r="C13" s="188" t="s">
        <v>133</v>
      </c>
      <c r="D13" s="123" t="s">
        <v>134</v>
      </c>
      <c r="E13" s="189" t="s">
        <v>135</v>
      </c>
      <c r="F13" s="125" t="s">
        <v>66</v>
      </c>
      <c r="G13" s="175" t="s">
        <v>22</v>
      </c>
    </row>
  </sheetData>
  <sheetProtection selectLockedCells="1" selectUnlockedCells="1"/>
  <hyperlinks>
    <hyperlink ref="B4" r:id="rId1" display="C.F. 04328480407"/>
    <hyperlink ref="C4" r:id="rId2" display="P.I. 04328480407"/>
    <hyperlink ref="B5" r:id="rId3" display="C.F. 02714180847"/>
    <hyperlink ref="B7" r:id="rId4" display="C.F. 02714180847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0.28125" style="0" customWidth="1"/>
    <col min="2" max="2" width="15.8515625" style="0" customWidth="1"/>
    <col min="3" max="3" width="18.57421875" style="0" customWidth="1"/>
    <col min="4" max="4" width="18.8515625" style="0" customWidth="1"/>
  </cols>
  <sheetData>
    <row r="1" spans="1:4" ht="25.5">
      <c r="A1" s="202" t="s">
        <v>150</v>
      </c>
      <c r="B1" s="196" t="s">
        <v>60</v>
      </c>
      <c r="C1" s="201" t="s">
        <v>149</v>
      </c>
      <c r="D1" s="200" t="s">
        <v>148</v>
      </c>
    </row>
    <row r="2" spans="1:4" ht="121.5">
      <c r="A2" s="196" t="s">
        <v>147</v>
      </c>
      <c r="B2" s="199" t="s">
        <v>112</v>
      </c>
      <c r="C2" s="198" t="s">
        <v>146</v>
      </c>
      <c r="D2" s="194" t="s">
        <v>145</v>
      </c>
    </row>
    <row r="3" spans="1:4" ht="81">
      <c r="A3" s="196" t="s">
        <v>144</v>
      </c>
      <c r="B3" s="194" t="s">
        <v>143</v>
      </c>
      <c r="C3" s="197" t="s">
        <v>142</v>
      </c>
      <c r="D3" s="194" t="s">
        <v>141</v>
      </c>
    </row>
    <row r="4" spans="1:4" ht="60.75">
      <c r="A4" s="196" t="s">
        <v>140</v>
      </c>
      <c r="B4" s="194" t="s">
        <v>139</v>
      </c>
      <c r="C4" s="195" t="s">
        <v>138</v>
      </c>
      <c r="D4" s="194" t="s">
        <v>137</v>
      </c>
    </row>
  </sheetData>
  <sheetProtection/>
  <hyperlinks>
    <hyperlink ref="C2" r:id="rId1" display="rescue@pec.it, rescueservicesrl@tiscali.it, tel.09188156335"/>
    <hyperlink ref="C3" r:id="rId2" display="lvmsrl@gigapec.it, lvmsrl.impresa@gmail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5.140625" style="0" customWidth="1"/>
    <col min="2" max="2" width="23.28125" style="0" customWidth="1"/>
    <col min="3" max="3" width="45.421875" style="0" customWidth="1"/>
    <col min="4" max="4" width="17.140625" style="0" customWidth="1"/>
  </cols>
  <sheetData>
    <row r="1" spans="1:4" ht="48.75" customHeight="1">
      <c r="A1" s="122" t="s">
        <v>67</v>
      </c>
      <c r="B1" s="123" t="s">
        <v>68</v>
      </c>
      <c r="C1" s="124" t="s">
        <v>69</v>
      </c>
      <c r="D1" s="124" t="s">
        <v>70</v>
      </c>
    </row>
    <row r="2" spans="1:4" ht="49.5" customHeight="1">
      <c r="A2" s="125" t="s">
        <v>62</v>
      </c>
      <c r="B2" s="124" t="s">
        <v>71</v>
      </c>
      <c r="C2" s="126" t="s">
        <v>72</v>
      </c>
      <c r="D2" s="127" t="s">
        <v>73</v>
      </c>
    </row>
    <row r="3" spans="1:4" ht="38.25" customHeight="1">
      <c r="A3" s="125" t="s">
        <v>63</v>
      </c>
      <c r="B3" s="124" t="s">
        <v>74</v>
      </c>
      <c r="C3" s="126" t="s">
        <v>75</v>
      </c>
      <c r="D3" s="127" t="s">
        <v>76</v>
      </c>
    </row>
    <row r="4" spans="1:4" ht="31.5" customHeight="1">
      <c r="A4" s="128"/>
      <c r="B4" s="129" t="s">
        <v>77</v>
      </c>
      <c r="C4" s="130" t="s">
        <v>78</v>
      </c>
      <c r="D4" s="127" t="s">
        <v>79</v>
      </c>
    </row>
    <row r="5" spans="1:4" ht="30" customHeight="1">
      <c r="A5" s="125" t="s">
        <v>64</v>
      </c>
      <c r="B5" s="124" t="s">
        <v>71</v>
      </c>
      <c r="C5" s="131" t="s">
        <v>25</v>
      </c>
      <c r="D5" s="127" t="s">
        <v>80</v>
      </c>
    </row>
    <row r="6" spans="1:4" ht="30.75" customHeight="1">
      <c r="A6" s="125" t="s">
        <v>65</v>
      </c>
      <c r="B6" s="124" t="s">
        <v>71</v>
      </c>
      <c r="C6" s="131" t="s">
        <v>25</v>
      </c>
      <c r="D6" s="128" t="s">
        <v>81</v>
      </c>
    </row>
    <row r="7" spans="1:4" ht="24.75" customHeight="1">
      <c r="A7" s="125" t="s">
        <v>66</v>
      </c>
      <c r="B7" s="124" t="s">
        <v>71</v>
      </c>
      <c r="C7" s="131" t="s">
        <v>25</v>
      </c>
      <c r="D7" s="127" t="s">
        <v>82</v>
      </c>
    </row>
  </sheetData>
  <sheetProtection selectLockedCells="1" selectUnlockedCells="1"/>
  <hyperlinks>
    <hyperlink ref="C2" r:id="rId1" display="ATI : UGRI S.N.C. - RUAMBIENTE SERVIZI SRL -  WASTEAM SRL"/>
    <hyperlink ref="C3" r:id="rId2" display="A.T.I.: UGRI S.N.C. DI URSO MASSIMILIANO &amp; C.-  AMBIECO S.N.C. DI MAN"/>
    <hyperlink ref="C5" r:id="rId3" display="Campoverde srl"/>
    <hyperlink ref="C6" r:id="rId4" display="Campoverde srl"/>
    <hyperlink ref="C7" r:id="rId5" display="Campoverde sr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">
      <selection activeCell="D36" sqref="D36"/>
    </sheetView>
  </sheetViews>
  <sheetFormatPr defaultColWidth="11.57421875" defaultRowHeight="12.75"/>
  <cols>
    <col min="1" max="1" width="18.28125" style="0" customWidth="1"/>
    <col min="2" max="2" width="29.57421875" style="0" customWidth="1"/>
    <col min="3" max="3" width="19.8515625" style="0" customWidth="1"/>
    <col min="4" max="4" width="28.7109375" style="0" customWidth="1"/>
    <col min="5" max="5" width="26.7109375" style="0" customWidth="1"/>
    <col min="6" max="6" width="24.421875" style="0" customWidth="1"/>
    <col min="7" max="7" width="31.57421875" style="0" customWidth="1"/>
    <col min="8" max="8" width="30.57421875" style="0" customWidth="1"/>
    <col min="9" max="9" width="11.57421875" style="0" customWidth="1"/>
    <col min="10" max="10" width="44.00390625" style="0" customWidth="1"/>
  </cols>
  <sheetData>
    <row r="1" spans="1:10" ht="38.25">
      <c r="A1" s="50" t="s">
        <v>85</v>
      </c>
      <c r="B1" s="53" t="s">
        <v>88</v>
      </c>
      <c r="C1" s="41" t="s">
        <v>22</v>
      </c>
      <c r="D1" s="134" t="s">
        <v>87</v>
      </c>
      <c r="E1" s="142" t="s">
        <v>90</v>
      </c>
      <c r="F1" s="143" t="s">
        <v>92</v>
      </c>
      <c r="G1" s="142" t="s">
        <v>93</v>
      </c>
      <c r="H1" s="139"/>
      <c r="I1" s="165"/>
      <c r="J1" s="167" t="s">
        <v>99</v>
      </c>
    </row>
    <row r="2" spans="1:10" ht="15.75">
      <c r="A2" s="15"/>
      <c r="B2" s="149" t="s">
        <v>91</v>
      </c>
      <c r="C2" s="135" t="s">
        <v>24</v>
      </c>
      <c r="D2" s="152">
        <v>219.516</v>
      </c>
      <c r="E2" s="140">
        <v>30</v>
      </c>
      <c r="F2" s="147">
        <f>D2*E2</f>
        <v>6585.48</v>
      </c>
      <c r="G2" s="144">
        <f>F2*4</f>
        <v>26341.92</v>
      </c>
      <c r="J2" s="169" t="s">
        <v>100</v>
      </c>
    </row>
    <row r="3" spans="1:10" ht="12.75">
      <c r="A3" s="44"/>
      <c r="B3" s="133"/>
      <c r="C3" s="137" t="s">
        <v>26</v>
      </c>
      <c r="D3" s="146">
        <v>599.52</v>
      </c>
      <c r="E3" s="140">
        <v>10</v>
      </c>
      <c r="F3" s="147">
        <f>D3*E3</f>
        <v>5995.2</v>
      </c>
      <c r="G3" s="144">
        <f>F3*4</f>
        <v>23980.8</v>
      </c>
      <c r="J3" s="142" t="s">
        <v>101</v>
      </c>
    </row>
    <row r="4" spans="4:7" ht="15">
      <c r="D4" s="145"/>
      <c r="F4" s="148">
        <f>F2+F3</f>
        <v>12580.68</v>
      </c>
      <c r="G4" s="206">
        <f>F4*4</f>
        <v>50322.72</v>
      </c>
    </row>
    <row r="9" ht="12.75">
      <c r="H9" s="145"/>
    </row>
    <row r="12" ht="12.75">
      <c r="F12" s="132"/>
    </row>
    <row r="16" spans="1:8" ht="69.75" customHeight="1">
      <c r="A16" s="52" t="s">
        <v>94</v>
      </c>
      <c r="B16" s="150" t="s">
        <v>89</v>
      </c>
      <c r="C16" s="142" t="s">
        <v>95</v>
      </c>
      <c r="D16" s="153" t="s">
        <v>22</v>
      </c>
      <c r="E16" s="154" t="s">
        <v>87</v>
      </c>
      <c r="F16" s="142" t="s">
        <v>90</v>
      </c>
      <c r="G16" s="142" t="s">
        <v>92</v>
      </c>
      <c r="H16" s="142" t="s">
        <v>93</v>
      </c>
    </row>
    <row r="17" spans="4:6" ht="12.75" hidden="1">
      <c r="D17" s="135" t="s">
        <v>24</v>
      </c>
      <c r="E17" s="136" t="s">
        <v>86</v>
      </c>
      <c r="F17" s="38"/>
    </row>
    <row r="18" spans="3:8" ht="36" customHeight="1">
      <c r="C18" s="163" t="s">
        <v>96</v>
      </c>
      <c r="D18" s="155" t="s">
        <v>24</v>
      </c>
      <c r="E18" s="152">
        <v>219.516</v>
      </c>
      <c r="F18" s="159">
        <v>50</v>
      </c>
      <c r="G18" s="144">
        <f>E18*F18</f>
        <v>10975.8</v>
      </c>
      <c r="H18" s="144">
        <f>G18*4</f>
        <v>43903.2</v>
      </c>
    </row>
    <row r="19" spans="3:8" ht="12.75">
      <c r="C19" s="139"/>
      <c r="D19" s="156" t="s">
        <v>26</v>
      </c>
      <c r="E19" s="151">
        <v>599.52</v>
      </c>
      <c r="F19" s="160">
        <v>6</v>
      </c>
      <c r="G19" s="144">
        <f>E19*F19</f>
        <v>3597.12</v>
      </c>
      <c r="H19" s="144">
        <f>G19*4</f>
        <v>14388.48</v>
      </c>
    </row>
    <row r="20" spans="1:8" ht="15.75">
      <c r="A20" s="141"/>
      <c r="B20" s="162" t="s">
        <v>83</v>
      </c>
      <c r="C20" s="139"/>
      <c r="G20" s="148">
        <f>G18+G19</f>
        <v>14572.919999999998</v>
      </c>
      <c r="H20" s="148">
        <f>G20*4</f>
        <v>58291.67999999999</v>
      </c>
    </row>
    <row r="22" spans="3:8" ht="12.75">
      <c r="C22" s="163" t="s">
        <v>97</v>
      </c>
      <c r="D22" s="155" t="s">
        <v>24</v>
      </c>
      <c r="E22" s="157">
        <v>219.516</v>
      </c>
      <c r="F22" s="160">
        <v>10</v>
      </c>
      <c r="G22" s="148">
        <f>E22*F22</f>
        <v>2195.16</v>
      </c>
      <c r="H22" s="148">
        <f>G22*4</f>
        <v>8780.64</v>
      </c>
    </row>
    <row r="23" spans="3:6" ht="12.75">
      <c r="C23" s="138"/>
      <c r="F23" s="161"/>
    </row>
    <row r="24" spans="1:3" ht="12.75">
      <c r="A24" s="132"/>
      <c r="C24" s="139"/>
    </row>
    <row r="25" spans="3:8" ht="12.75">
      <c r="C25" s="163" t="s">
        <v>98</v>
      </c>
      <c r="D25" s="155" t="s">
        <v>24</v>
      </c>
      <c r="E25" s="158">
        <v>219.516</v>
      </c>
      <c r="F25" s="160">
        <v>4</v>
      </c>
      <c r="G25" s="148">
        <f>E25*4</f>
        <v>878.064</v>
      </c>
      <c r="H25" s="148">
        <f>G25*4</f>
        <v>3512.256</v>
      </c>
    </row>
    <row r="28" ht="12.75">
      <c r="D28" s="141"/>
    </row>
    <row r="30" ht="12.75">
      <c r="C30" s="164"/>
    </row>
    <row r="31" spans="2:8" ht="12.75">
      <c r="B31" s="168" t="s">
        <v>102</v>
      </c>
      <c r="C31" s="139"/>
      <c r="D31" s="155" t="s">
        <v>24</v>
      </c>
      <c r="E31" s="157">
        <v>219.516</v>
      </c>
      <c r="F31" s="160">
        <v>1</v>
      </c>
      <c r="G31" s="148">
        <f>E31*F31</f>
        <v>219.516</v>
      </c>
      <c r="H31" s="148">
        <f>G31*4</f>
        <v>878.064</v>
      </c>
    </row>
    <row r="32" spans="7:9" ht="12.75">
      <c r="G32" s="145"/>
      <c r="H32" s="145"/>
      <c r="I32" s="145"/>
    </row>
    <row r="33" ht="12.75">
      <c r="H33" s="166" t="s">
        <v>103</v>
      </c>
    </row>
    <row r="34" ht="12.75">
      <c r="H34" s="204">
        <f>H20+H22+H25+H31</f>
        <v>71462.63999999998</v>
      </c>
    </row>
    <row r="35" ht="27" customHeight="1">
      <c r="H35" s="203" t="s">
        <v>151</v>
      </c>
    </row>
    <row r="36" ht="15">
      <c r="H36" s="205">
        <v>71458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8.00390625" style="0" customWidth="1"/>
    <col min="2" max="2" width="20.421875" style="0" customWidth="1"/>
    <col min="3" max="3" width="35.140625" style="0" customWidth="1"/>
    <col min="4" max="4" width="19.00390625" style="0" customWidth="1"/>
    <col min="5" max="5" width="17.28125" style="0" customWidth="1"/>
  </cols>
  <sheetData>
    <row r="1" spans="1:5" ht="25.5">
      <c r="A1" s="207" t="s">
        <v>152</v>
      </c>
      <c r="B1" s="138" t="s">
        <v>156</v>
      </c>
      <c r="D1" s="138" t="s">
        <v>157</v>
      </c>
      <c r="E1" s="157">
        <v>7814404.24</v>
      </c>
    </row>
    <row r="2" ht="21.75" customHeight="1">
      <c r="B2" s="208" t="s">
        <v>153</v>
      </c>
    </row>
    <row r="3" spans="1:5" ht="153" customHeight="1">
      <c r="A3" s="142" t="s">
        <v>154</v>
      </c>
      <c r="B3" s="212" t="s">
        <v>163</v>
      </c>
      <c r="C3" s="203" t="s">
        <v>169</v>
      </c>
      <c r="D3" s="219" t="s">
        <v>158</v>
      </c>
      <c r="E3" s="210" t="s">
        <v>155</v>
      </c>
    </row>
    <row r="4" spans="4:5" ht="42.75" customHeight="1">
      <c r="D4" s="219" t="s">
        <v>167</v>
      </c>
      <c r="E4" s="221">
        <v>0.1385</v>
      </c>
    </row>
    <row r="5" spans="1:5" ht="57.75" customHeight="1">
      <c r="A5" s="138" t="s">
        <v>159</v>
      </c>
      <c r="B5" s="209" t="s">
        <v>160</v>
      </c>
      <c r="C5" s="211" t="s">
        <v>162</v>
      </c>
      <c r="D5" s="219" t="s">
        <v>158</v>
      </c>
      <c r="E5" s="217" t="s">
        <v>161</v>
      </c>
    </row>
    <row r="6" spans="4:5" ht="51" customHeight="1">
      <c r="D6" s="222" t="s">
        <v>168</v>
      </c>
      <c r="E6" s="223">
        <v>0.01</v>
      </c>
    </row>
    <row r="7" ht="12.75">
      <c r="A7" s="216"/>
    </row>
    <row r="17" spans="1:5" ht="25.5">
      <c r="A17" s="207" t="s">
        <v>165</v>
      </c>
      <c r="B17" s="138" t="s">
        <v>156</v>
      </c>
      <c r="D17" s="218" t="s">
        <v>157</v>
      </c>
      <c r="E17" s="214">
        <v>8632106.48</v>
      </c>
    </row>
    <row r="18" spans="2:5" ht="23.25" customHeight="1">
      <c r="B18" s="139" t="s">
        <v>166</v>
      </c>
      <c r="D18" s="170"/>
      <c r="E18" s="213"/>
    </row>
    <row r="19" spans="1:5" ht="65.25" customHeight="1">
      <c r="A19" s="142" t="s">
        <v>154</v>
      </c>
      <c r="B19" s="212" t="s">
        <v>163</v>
      </c>
      <c r="D19" s="219" t="s">
        <v>158</v>
      </c>
      <c r="E19" s="215" t="s">
        <v>164</v>
      </c>
    </row>
    <row r="20" spans="4:5" ht="20.25">
      <c r="D20" s="199" t="s">
        <v>167</v>
      </c>
      <c r="E20" s="220">
        <v>0.1385</v>
      </c>
    </row>
  </sheetData>
  <sheetProtection/>
  <hyperlinks>
    <hyperlink ref="B5" r:id="rId1" display="javascript:archivioImpresa(%22000170%22);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>marina sciarrino</cp:lastModifiedBy>
  <cp:lastPrinted>2018-06-29T14:16:02Z</cp:lastPrinted>
  <dcterms:created xsi:type="dcterms:W3CDTF">2018-05-31T17:36:00Z</dcterms:created>
  <dcterms:modified xsi:type="dcterms:W3CDTF">2018-07-06T10:49:25Z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