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10" firstSheet="2" activeTab="2"/>
  </bookViews>
  <sheets>
    <sheet name="Servizi  Turistici" sheetId="1" r:id="rId1"/>
    <sheet name="Azienda FF.DD.  2012" sheetId="2" r:id="rId2"/>
    <sheet name="Locazioni passive" sheetId="3" r:id="rId3"/>
  </sheets>
  <definedNames>
    <definedName name="_xlnm._FilterDatabase" localSheetId="1" hidden="1">'Azienda FF.DD.  2012'!$A$4:$I$16</definedName>
    <definedName name="_xlnm._FilterDatabase" localSheetId="2" hidden="1">'Locazioni passive'!$A$4:$R$159</definedName>
    <definedName name="_xlnm._FilterDatabase" localSheetId="0" hidden="1">'Servizi  Turistici'!$B$4:$Z$19</definedName>
    <definedName name="_xlnm.Print_Area" localSheetId="1">'Azienda FF.DD.  2012'!$A$1:$I$19</definedName>
    <definedName name="Excel_BuiltIn__FilterDatabase3">'Servizi  Turistici'!$B$4:$Y$18</definedName>
    <definedName name="_xlnm.Print_Titles" localSheetId="1">'Azienda FF.DD.  2012'!$1:$4</definedName>
    <definedName name="_xlnm.Print_Titles" localSheetId="2">'Locazioni passive'!$1:$4</definedName>
    <definedName name="_xlnm.Print_Titles" localSheetId="0">'Servizi  Turistici'!$1:$4</definedName>
  </definedNames>
  <calcPr fullCalcOnLoad="1"/>
</workbook>
</file>

<file path=xl/sharedStrings.xml><?xml version="1.0" encoding="utf-8"?>
<sst xmlns="http://schemas.openxmlformats.org/spreadsheetml/2006/main" count="1386" uniqueCount="565">
  <si>
    <r>
      <t xml:space="preserve">Ufficio del Garante per i diritti dei detenuti (6° piano)
</t>
    </r>
    <r>
      <rPr>
        <b/>
        <sz val="10"/>
        <rFont val="Arial"/>
        <family val="2"/>
      </rPr>
      <t>Prevista</t>
    </r>
    <r>
      <rPr>
        <sz val="10"/>
        <rFont val="Arial"/>
        <family val="2"/>
      </rPr>
      <t xml:space="preserve"> inoltre</t>
    </r>
    <r>
      <rPr>
        <b/>
        <sz val="10"/>
        <rFont val="Arial"/>
        <family val="2"/>
      </rPr>
      <t xml:space="preserve">  assegnazione</t>
    </r>
    <r>
      <rPr>
        <sz val="10"/>
        <rFont val="Arial"/>
        <family val="2"/>
      </rPr>
      <t xml:space="preserve"> della sede 
al</t>
    </r>
    <r>
      <rPr>
        <b/>
        <sz val="10"/>
        <rFont val="Arial"/>
        <family val="2"/>
      </rPr>
      <t xml:space="preserve"> Fondo Pensioni Sicilia della R.S.</t>
    </r>
  </si>
  <si>
    <r>
      <t xml:space="preserve">Vivaio Governativo  Paulsen 
</t>
    </r>
    <r>
      <rPr>
        <sz val="10"/>
        <color indexed="8"/>
        <rFont val="Arial"/>
        <family val="2"/>
      </rPr>
      <t xml:space="preserve">(prossimo trasferimento a Fondo Luparello), 
</t>
    </r>
    <r>
      <rPr>
        <b/>
        <sz val="10"/>
        <color indexed="8"/>
        <rFont val="Arial"/>
        <family val="2"/>
      </rPr>
      <t>Archivi:</t>
    </r>
    <r>
      <rPr>
        <sz val="10"/>
        <color indexed="8"/>
        <rFont val="Arial"/>
        <family val="2"/>
      </rPr>
      <t xml:space="preserve">    IPA,   Corte dei Conti, Ufficio Legislativo</t>
    </r>
  </si>
  <si>
    <r>
      <t xml:space="preserve">Direzione Territoriale del Lavoro(ex I.P.L.);     
</t>
    </r>
    <r>
      <rPr>
        <sz val="10"/>
        <color indexed="10"/>
        <rFont val="Arial"/>
        <family val="2"/>
      </rPr>
      <t xml:space="preserve">(Ispett.Reg.Lavoro e Ufficio Reg. Lavoro 
Trasferiti in Via Imperatore Federico 70/B dal 06/2012) </t>
    </r>
    <r>
      <rPr>
        <sz val="10"/>
        <color indexed="8"/>
        <rFont val="Arial"/>
        <family val="2"/>
      </rPr>
      <t>;</t>
    </r>
  </si>
  <si>
    <t>Da 
ricalcolare</t>
  </si>
  <si>
    <r>
      <t xml:space="preserve">FIN.IMM.
</t>
    </r>
    <r>
      <rPr>
        <sz val="10"/>
        <rFont val="Arial"/>
        <family val="2"/>
      </rPr>
      <t>(subentro ad  ALFA Castruzioni S.r.l.)</t>
    </r>
  </si>
  <si>
    <r>
      <t xml:space="preserve">3M Cstruzioni 
</t>
    </r>
    <r>
      <rPr>
        <sz val="10"/>
        <color indexed="8"/>
        <rFont val="Arial"/>
        <family val="2"/>
      </rPr>
      <t>( Di Simone Marcello Amministratore)</t>
    </r>
  </si>
  <si>
    <t>non  pervenuta</t>
  </si>
  <si>
    <r>
      <t>Ufficio Provinciale  Azienda  FF.DD.* (</t>
    </r>
    <r>
      <rPr>
        <b/>
        <sz val="12"/>
        <color indexed="16"/>
        <rFont val="Arial"/>
        <family val="2"/>
      </rPr>
      <t>Garage)</t>
    </r>
  </si>
  <si>
    <t>Salita Belmonte, 1   (Villa Igiea)</t>
  </si>
  <si>
    <r>
      <t xml:space="preserve">Palamara </t>
    </r>
    <r>
      <rPr>
        <sz val="10"/>
        <rFont val="Arial"/>
        <family val="2"/>
      </rPr>
      <t>(Eredi Restuccia)</t>
    </r>
    <r>
      <rPr>
        <b/>
        <sz val="10"/>
        <rFont val="Arial"/>
        <family val="2"/>
      </rPr>
      <t xml:space="preserve">
</t>
    </r>
    <r>
      <rPr>
        <sz val="10"/>
        <rFont val="Arial"/>
        <family val="2"/>
      </rPr>
      <t>(procuratore Gaetano Piemonte)</t>
    </r>
  </si>
  <si>
    <t xml:space="preserve">Isole Eolie </t>
  </si>
  <si>
    <t xml:space="preserve">Giardini Naxos </t>
  </si>
  <si>
    <r>
      <t xml:space="preserve">Gentile </t>
    </r>
    <r>
      <rPr>
        <sz val="10"/>
        <color indexed="8"/>
        <rFont val="Arial"/>
        <family val="2"/>
      </rPr>
      <t>Mario e Giuseppe,</t>
    </r>
    <r>
      <rPr>
        <b/>
        <sz val="10"/>
        <color indexed="8"/>
        <rFont val="Arial"/>
        <family val="2"/>
      </rPr>
      <t xml:space="preserve"> Genovese </t>
    </r>
    <r>
      <rPr>
        <sz val="10"/>
        <color indexed="8"/>
        <rFont val="Arial"/>
        <family val="2"/>
      </rPr>
      <t>Concetta e</t>
    </r>
    <r>
      <rPr>
        <b/>
        <sz val="10"/>
        <color indexed="8"/>
        <rFont val="Arial"/>
        <family val="2"/>
      </rPr>
      <t xml:space="preserve"> Baldassarri </t>
    </r>
    <r>
      <rPr>
        <sz val="10"/>
        <color indexed="8"/>
        <rFont val="Arial"/>
        <family val="2"/>
      </rPr>
      <t>Adriana</t>
    </r>
  </si>
  <si>
    <r>
      <t xml:space="preserve">Cutrale </t>
    </r>
    <r>
      <rPr>
        <sz val="10"/>
        <color indexed="8"/>
        <rFont val="Arial"/>
        <family val="2"/>
      </rPr>
      <t>Paolo e</t>
    </r>
    <r>
      <rPr>
        <b/>
        <sz val="10"/>
        <color indexed="8"/>
        <rFont val="Arial"/>
        <family val="2"/>
      </rPr>
      <t xml:space="preserve"> F.lli Valenti</t>
    </r>
  </si>
  <si>
    <r>
      <t>Bruno</t>
    </r>
    <r>
      <rPr>
        <sz val="10"/>
        <color indexed="8"/>
        <rFont val="Arial"/>
        <family val="2"/>
      </rPr>
      <t xml:space="preserve"> Vincenza e</t>
    </r>
    <r>
      <rPr>
        <b/>
        <sz val="10"/>
        <color indexed="8"/>
        <rFont val="Arial"/>
        <family val="2"/>
      </rPr>
      <t xml:space="preserve">
Di Raimondo </t>
    </r>
    <r>
      <rPr>
        <sz val="10"/>
        <color indexed="8"/>
        <rFont val="Arial"/>
        <family val="2"/>
      </rPr>
      <t>Giovanna</t>
    </r>
  </si>
  <si>
    <r>
      <t xml:space="preserve">Vinci </t>
    </r>
    <r>
      <rPr>
        <sz val="10"/>
        <color indexed="8"/>
        <rFont val="Arial"/>
        <family val="2"/>
      </rPr>
      <t>Lorenzo</t>
    </r>
  </si>
  <si>
    <r>
      <t xml:space="preserve">Navarria </t>
    </r>
    <r>
      <rPr>
        <sz val="10"/>
        <color indexed="8"/>
        <rFont val="Arial"/>
        <family val="2"/>
      </rPr>
      <t>Alfio</t>
    </r>
  </si>
  <si>
    <r>
      <t>Nasta</t>
    </r>
    <r>
      <rPr>
        <sz val="10"/>
        <color indexed="8"/>
        <rFont val="Arial"/>
        <family val="2"/>
      </rPr>
      <t xml:space="preserve"> Italo e Matteo</t>
    </r>
  </si>
  <si>
    <r>
      <t xml:space="preserve">Spallino </t>
    </r>
    <r>
      <rPr>
        <sz val="10"/>
        <color indexed="8"/>
        <rFont val="Arial"/>
        <family val="2"/>
      </rPr>
      <t>Baldassare</t>
    </r>
  </si>
  <si>
    <r>
      <t xml:space="preserve">Federico </t>
    </r>
    <r>
      <rPr>
        <sz val="10"/>
        <color indexed="8"/>
        <rFont val="Arial"/>
        <family val="2"/>
      </rPr>
      <t xml:space="preserve">Marta </t>
    </r>
  </si>
  <si>
    <r>
      <t xml:space="preserve">Di Naro </t>
    </r>
    <r>
      <rPr>
        <sz val="10"/>
        <color indexed="8"/>
        <rFont val="Arial"/>
        <family val="2"/>
      </rPr>
      <t>Debora</t>
    </r>
  </si>
  <si>
    <r>
      <t xml:space="preserve">Sortino </t>
    </r>
    <r>
      <rPr>
        <sz val="10"/>
        <color indexed="8"/>
        <rFont val="Arial"/>
        <family val="2"/>
      </rPr>
      <t>Maria</t>
    </r>
  </si>
  <si>
    <r>
      <t xml:space="preserve">Virone </t>
    </r>
    <r>
      <rPr>
        <sz val="10"/>
        <color indexed="8"/>
        <rFont val="Arial"/>
        <family val="2"/>
      </rPr>
      <t>Enzo</t>
    </r>
  </si>
  <si>
    <r>
      <t xml:space="preserve">Nicolosi </t>
    </r>
    <r>
      <rPr>
        <sz val="10"/>
        <color indexed="8"/>
        <rFont val="Arial"/>
        <family val="2"/>
      </rPr>
      <t>Luciano e</t>
    </r>
    <r>
      <rPr>
        <b/>
        <sz val="10"/>
        <color indexed="8"/>
        <rFont val="Arial"/>
        <family val="2"/>
      </rPr>
      <t xml:space="preserve"> Urso </t>
    </r>
    <r>
      <rPr>
        <sz val="10"/>
        <color indexed="8"/>
        <rFont val="Arial"/>
        <family val="2"/>
      </rPr>
      <t>Maria</t>
    </r>
  </si>
  <si>
    <r>
      <t>Maglienti</t>
    </r>
    <r>
      <rPr>
        <sz val="10"/>
        <color indexed="8"/>
        <rFont val="Arial"/>
        <family val="2"/>
      </rPr>
      <t xml:space="preserve">
 Francesco e Lorenzo</t>
    </r>
  </si>
  <si>
    <r>
      <t xml:space="preserve">Eredi 
La Cagnina </t>
    </r>
    <r>
      <rPr>
        <sz val="10"/>
        <color indexed="8"/>
        <rFont val="Arial"/>
        <family val="2"/>
      </rPr>
      <t>Biagio</t>
    </r>
  </si>
  <si>
    <r>
      <t xml:space="preserve">Cannizzo </t>
    </r>
    <r>
      <rPr>
        <sz val="10"/>
        <color indexed="8"/>
        <rFont val="Arial"/>
        <family val="2"/>
      </rPr>
      <t>Maurizio</t>
    </r>
  </si>
  <si>
    <r>
      <t xml:space="preserve">Misuraca </t>
    </r>
    <r>
      <rPr>
        <sz val="10"/>
        <color indexed="8"/>
        <rFont val="Arial"/>
        <family val="2"/>
      </rPr>
      <t xml:space="preserve">Filippo, Carmela </t>
    </r>
    <r>
      <rPr>
        <b/>
        <sz val="10"/>
        <color indexed="8"/>
        <rFont val="Arial"/>
        <family val="2"/>
      </rPr>
      <t xml:space="preserve">
</t>
    </r>
    <r>
      <rPr>
        <sz val="10"/>
        <color indexed="8"/>
        <rFont val="Arial"/>
        <family val="2"/>
      </rPr>
      <t>e Maria Rita</t>
    </r>
  </si>
  <si>
    <r>
      <t xml:space="preserve">Scalia </t>
    </r>
    <r>
      <rPr>
        <sz val="10"/>
        <color indexed="8"/>
        <rFont val="Arial"/>
        <family val="2"/>
      </rPr>
      <t>Francesco, Maria, Catena e Salvatore</t>
    </r>
  </si>
  <si>
    <r>
      <t>Bulla</t>
    </r>
    <r>
      <rPr>
        <sz val="10"/>
        <color indexed="8"/>
        <rFont val="Arial"/>
        <family val="2"/>
      </rPr>
      <t xml:space="preserve"> Giuseppina</t>
    </r>
  </si>
  <si>
    <r>
      <t xml:space="preserve">Fuocovivo </t>
    </r>
    <r>
      <rPr>
        <sz val="10"/>
        <color indexed="8"/>
        <rFont val="Arial"/>
        <family val="2"/>
      </rPr>
      <t>Giacomo e</t>
    </r>
    <r>
      <rPr>
        <b/>
        <sz val="10"/>
        <color indexed="8"/>
        <rFont val="Arial"/>
        <family val="2"/>
      </rPr>
      <t xml:space="preserve">  Di Carlo </t>
    </r>
    <r>
      <rPr>
        <sz val="10"/>
        <color indexed="8"/>
        <rFont val="Arial"/>
        <family val="2"/>
      </rPr>
      <t>Maria</t>
    </r>
  </si>
  <si>
    <r>
      <t xml:space="preserve">(F.lli Costanzo)
Giambrone </t>
    </r>
    <r>
      <rPr>
        <sz val="10"/>
        <color indexed="8"/>
        <rFont val="Arial"/>
        <family val="2"/>
      </rPr>
      <t>Salvatore</t>
    </r>
    <r>
      <rPr>
        <b/>
        <sz val="10"/>
        <color indexed="8"/>
        <rFont val="Arial"/>
        <family val="2"/>
      </rPr>
      <t xml:space="preserve"> 
</t>
    </r>
    <r>
      <rPr>
        <sz val="10"/>
        <color indexed="8"/>
        <rFont val="Arial"/>
        <family val="2"/>
      </rPr>
      <t>(Rappresentante legale)</t>
    </r>
  </si>
  <si>
    <r>
      <t xml:space="preserve">Aliquò </t>
    </r>
    <r>
      <rPr>
        <sz val="10"/>
        <color indexed="8"/>
        <rFont val="Arial"/>
        <family val="2"/>
      </rPr>
      <t>Maria</t>
    </r>
  </si>
  <si>
    <r>
      <t xml:space="preserve">Bandiera </t>
    </r>
    <r>
      <rPr>
        <sz val="10"/>
        <color indexed="8"/>
        <rFont val="Arial"/>
        <family val="2"/>
      </rPr>
      <t>Silvano</t>
    </r>
  </si>
  <si>
    <r>
      <t xml:space="preserve">Zammataro </t>
    </r>
    <r>
      <rPr>
        <sz val="10"/>
        <color indexed="8"/>
        <rFont val="Arial"/>
        <family val="2"/>
      </rPr>
      <t>Agata</t>
    </r>
  </si>
  <si>
    <r>
      <t xml:space="preserve">Giampiccolo </t>
    </r>
    <r>
      <rPr>
        <sz val="10"/>
        <color indexed="8"/>
        <rFont val="Arial"/>
        <family val="2"/>
      </rPr>
      <t>Giuseppa</t>
    </r>
  </si>
  <si>
    <r>
      <t>Barchitta</t>
    </r>
    <r>
      <rPr>
        <sz val="10"/>
        <color indexed="8"/>
        <rFont val="Arial"/>
        <family val="2"/>
      </rPr>
      <t xml:space="preserve"> Giovanni e </t>
    </r>
    <r>
      <rPr>
        <b/>
        <sz val="10"/>
        <color indexed="8"/>
        <rFont val="Arial"/>
        <family val="2"/>
      </rPr>
      <t xml:space="preserve">Ossino </t>
    </r>
    <r>
      <rPr>
        <sz val="10"/>
        <color indexed="8"/>
        <rFont val="Arial"/>
        <family val="2"/>
      </rPr>
      <t>Lucia</t>
    </r>
  </si>
  <si>
    <r>
      <t>Seminara</t>
    </r>
    <r>
      <rPr>
        <sz val="10"/>
        <color indexed="8"/>
        <rFont val="Arial"/>
        <family val="2"/>
      </rPr>
      <t xml:space="preserve"> Antonio</t>
    </r>
    <r>
      <rPr>
        <b/>
        <sz val="10"/>
        <color indexed="8"/>
        <rFont val="Arial"/>
        <family val="2"/>
      </rPr>
      <t xml:space="preserve">
Vicari </t>
    </r>
    <r>
      <rPr>
        <sz val="10"/>
        <color indexed="8"/>
        <rFont val="Arial"/>
        <family val="2"/>
      </rPr>
      <t>Maria</t>
    </r>
  </si>
  <si>
    <r>
      <t>Marano</t>
    </r>
    <r>
      <rPr>
        <sz val="10"/>
        <color indexed="8"/>
        <rFont val="Arial"/>
        <family val="2"/>
      </rPr>
      <t xml:space="preserve"> Giovannina</t>
    </r>
    <r>
      <rPr>
        <b/>
        <sz val="10"/>
        <color indexed="8"/>
        <rFont val="Arial"/>
        <family val="2"/>
      </rPr>
      <t xml:space="preserve">
Scelfo </t>
    </r>
    <r>
      <rPr>
        <sz val="10"/>
        <color indexed="8"/>
        <rFont val="Arial"/>
        <family val="2"/>
      </rPr>
      <t>Leonida</t>
    </r>
  </si>
  <si>
    <r>
      <t xml:space="preserve">Scelfo </t>
    </r>
    <r>
      <rPr>
        <sz val="10"/>
        <color indexed="8"/>
        <rFont val="Arial"/>
        <family val="2"/>
      </rPr>
      <t>M. Luisa</t>
    </r>
  </si>
  <si>
    <r>
      <t xml:space="preserve">Termine </t>
    </r>
    <r>
      <rPr>
        <sz val="10"/>
        <color indexed="8"/>
        <rFont val="Arial"/>
        <family val="2"/>
      </rPr>
      <t>Piero</t>
    </r>
  </si>
  <si>
    <r>
      <t>Sciuto</t>
    </r>
    <r>
      <rPr>
        <sz val="10"/>
        <color indexed="8"/>
        <rFont val="Arial"/>
        <family val="2"/>
      </rPr>
      <t xml:space="preserve"> Francesco e Maurizio</t>
    </r>
  </si>
  <si>
    <r>
      <t xml:space="preserve">Eredi  
Bonasera </t>
    </r>
    <r>
      <rPr>
        <sz val="10"/>
        <color indexed="8"/>
        <rFont val="Arial"/>
        <family val="2"/>
      </rPr>
      <t>Gaetano</t>
    </r>
  </si>
  <si>
    <r>
      <t xml:space="preserve">Grado </t>
    </r>
    <r>
      <rPr>
        <sz val="10"/>
        <color indexed="8"/>
        <rFont val="Arial"/>
        <family val="2"/>
      </rPr>
      <t>(Eredi)</t>
    </r>
  </si>
  <si>
    <r>
      <t xml:space="preserve">Gentile </t>
    </r>
    <r>
      <rPr>
        <sz val="10"/>
        <color indexed="8"/>
        <rFont val="Arial"/>
        <family val="2"/>
      </rPr>
      <t>Gaetano</t>
    </r>
  </si>
  <si>
    <r>
      <t xml:space="preserve">Bologna </t>
    </r>
    <r>
      <rPr>
        <sz val="10"/>
        <color indexed="8"/>
        <rFont val="Arial"/>
        <family val="2"/>
      </rPr>
      <t>Giuseppe</t>
    </r>
  </si>
  <si>
    <r>
      <t>Caruso</t>
    </r>
    <r>
      <rPr>
        <sz val="10"/>
        <color indexed="8"/>
        <rFont val="Arial"/>
        <family val="2"/>
      </rPr>
      <t xml:space="preserve"> Luigi</t>
    </r>
  </si>
  <si>
    <r>
      <t xml:space="preserve">Ditta 
Settineri </t>
    </r>
    <r>
      <rPr>
        <sz val="10"/>
        <color indexed="8"/>
        <rFont val="Arial"/>
        <family val="2"/>
      </rPr>
      <t xml:space="preserve">Santi e </t>
    </r>
    <r>
      <rPr>
        <b/>
        <sz val="10"/>
        <color indexed="8"/>
        <rFont val="Arial"/>
        <family val="2"/>
      </rPr>
      <t>De Gasperi</t>
    </r>
    <r>
      <rPr>
        <sz val="10"/>
        <color indexed="8"/>
        <rFont val="Arial"/>
        <family val="2"/>
      </rPr>
      <t xml:space="preserve"> Gisella</t>
    </r>
  </si>
  <si>
    <r>
      <t xml:space="preserve">Milia Marsione </t>
    </r>
    <r>
      <rPr>
        <sz val="10"/>
        <color indexed="8"/>
        <rFont val="Arial"/>
        <family val="2"/>
      </rPr>
      <t>Antonino</t>
    </r>
  </si>
  <si>
    <r>
      <t>Codraro</t>
    </r>
    <r>
      <rPr>
        <sz val="10"/>
        <color indexed="8"/>
        <rFont val="Arial"/>
        <family val="2"/>
      </rPr>
      <t xml:space="preserve"> 
Gaetano, Maria Wilma ed Antonio Maria</t>
    </r>
  </si>
  <si>
    <r>
      <t xml:space="preserve">Carrozza </t>
    </r>
    <r>
      <rPr>
        <sz val="10"/>
        <color indexed="8"/>
        <rFont val="Arial"/>
        <family val="2"/>
      </rPr>
      <t>Carla</t>
    </r>
  </si>
  <si>
    <r>
      <t xml:space="preserve">Sgrò </t>
    </r>
    <r>
      <rPr>
        <sz val="10"/>
        <color indexed="8"/>
        <rFont val="Arial"/>
        <family val="2"/>
      </rPr>
      <t>Liborio e</t>
    </r>
    <r>
      <rPr>
        <b/>
        <sz val="10"/>
        <color indexed="8"/>
        <rFont val="Arial"/>
        <family val="2"/>
      </rPr>
      <t xml:space="preserve"> Battaglia </t>
    </r>
    <r>
      <rPr>
        <sz val="10"/>
        <color indexed="8"/>
        <rFont val="Arial"/>
        <family val="2"/>
      </rPr>
      <t>Filippa</t>
    </r>
  </si>
  <si>
    <r>
      <t xml:space="preserve">Ferraro </t>
    </r>
    <r>
      <rPr>
        <sz val="10"/>
        <color indexed="8"/>
        <rFont val="Arial"/>
        <family val="2"/>
      </rPr>
      <t>Sebastiano</t>
    </r>
  </si>
  <si>
    <r>
      <t xml:space="preserve">Gullotti </t>
    </r>
    <r>
      <rPr>
        <sz val="10"/>
        <color indexed="8"/>
        <rFont val="Arial"/>
        <family val="2"/>
      </rPr>
      <t>Antonino e</t>
    </r>
    <r>
      <rPr>
        <b/>
        <sz val="10"/>
        <color indexed="8"/>
        <rFont val="Arial"/>
        <family val="2"/>
      </rPr>
      <t xml:space="preserve"> Maria </t>
    </r>
    <r>
      <rPr>
        <sz val="10"/>
        <color indexed="8"/>
        <rFont val="Arial"/>
        <family val="2"/>
      </rPr>
      <t>Caterina</t>
    </r>
  </si>
  <si>
    <r>
      <t xml:space="preserve">ICOGE 
Irrera </t>
    </r>
    <r>
      <rPr>
        <sz val="10"/>
        <color indexed="8"/>
        <rFont val="Arial"/>
        <family val="2"/>
      </rPr>
      <t>Gaetano (</t>
    </r>
    <r>
      <rPr>
        <b/>
        <sz val="10"/>
        <color indexed="8"/>
        <rFont val="Arial"/>
        <family val="2"/>
      </rPr>
      <t>Amministratore)</t>
    </r>
  </si>
  <si>
    <r>
      <t xml:space="preserve">Scalici </t>
    </r>
    <r>
      <rPr>
        <sz val="10"/>
        <color indexed="8"/>
        <rFont val="Arial"/>
        <family val="2"/>
      </rPr>
      <t>Giuseppe</t>
    </r>
  </si>
  <si>
    <r>
      <t xml:space="preserve">Vaccaro 
</t>
    </r>
    <r>
      <rPr>
        <sz val="10"/>
        <color indexed="8"/>
        <rFont val="Arial"/>
        <family val="2"/>
      </rPr>
      <t>Anna Maria</t>
    </r>
  </si>
  <si>
    <r>
      <t xml:space="preserve">Albanese </t>
    </r>
    <r>
      <rPr>
        <sz val="10"/>
        <color indexed="8"/>
        <rFont val="Arial"/>
        <family val="2"/>
      </rPr>
      <t>Emanuele</t>
    </r>
  </si>
  <si>
    <r>
      <t xml:space="preserve">Provenzano </t>
    </r>
    <r>
      <rPr>
        <sz val="10"/>
        <color indexed="8"/>
        <rFont val="Arial"/>
        <family val="2"/>
      </rPr>
      <t>Calogero e Rosa</t>
    </r>
  </si>
  <si>
    <r>
      <t xml:space="preserve">Catalinotto </t>
    </r>
    <r>
      <rPr>
        <sz val="10"/>
        <color indexed="8"/>
        <rFont val="Arial"/>
        <family val="2"/>
      </rPr>
      <t>Martino</t>
    </r>
  </si>
  <si>
    <r>
      <t>Vena</t>
    </r>
    <r>
      <rPr>
        <sz val="10"/>
        <rFont val="Arial"/>
        <family val="2"/>
      </rPr>
      <t xml:space="preserve"> Nicolò</t>
    </r>
  </si>
  <si>
    <r>
      <t xml:space="preserve">Vena </t>
    </r>
    <r>
      <rPr>
        <sz val="10"/>
        <color indexed="8"/>
        <rFont val="Arial"/>
        <family val="2"/>
      </rPr>
      <t>Nicolò e figli</t>
    </r>
  </si>
  <si>
    <r>
      <t xml:space="preserve">Ortolano </t>
    </r>
    <r>
      <rPr>
        <sz val="10"/>
        <color indexed="8"/>
        <rFont val="Arial"/>
        <family val="2"/>
      </rPr>
      <t>Antonino</t>
    </r>
  </si>
  <si>
    <r>
      <t xml:space="preserve">Geraci </t>
    </r>
    <r>
      <rPr>
        <sz val="10"/>
        <color indexed="8"/>
        <rFont val="Arial"/>
        <family val="2"/>
      </rPr>
      <t>Rosalia e Antonina</t>
    </r>
  </si>
  <si>
    <r>
      <t xml:space="preserve">Bellina </t>
    </r>
    <r>
      <rPr>
        <sz val="10"/>
        <rFont val="Arial"/>
        <family val="2"/>
      </rPr>
      <t>Rosario</t>
    </r>
  </si>
  <si>
    <r>
      <t xml:space="preserve">Librizzi </t>
    </r>
    <r>
      <rPr>
        <sz val="10"/>
        <color indexed="8"/>
        <rFont val="Arial"/>
        <family val="2"/>
      </rPr>
      <t>Calogero</t>
    </r>
  </si>
  <si>
    <r>
      <t xml:space="preserve">Arena 
</t>
    </r>
    <r>
      <rPr>
        <sz val="10"/>
        <color indexed="8"/>
        <rFont val="Arial"/>
        <family val="2"/>
      </rPr>
      <t xml:space="preserve">Salvatore e Sebastiano </t>
    </r>
  </si>
  <si>
    <r>
      <t xml:space="preserve">Molè 
</t>
    </r>
    <r>
      <rPr>
        <sz val="10"/>
        <color indexed="8"/>
        <rFont val="Arial"/>
        <family val="2"/>
      </rPr>
      <t>Lucio e Salvatore</t>
    </r>
  </si>
  <si>
    <r>
      <t xml:space="preserve">Quartarone </t>
    </r>
    <r>
      <rPr>
        <sz val="10"/>
        <color indexed="8"/>
        <rFont val="Arial"/>
        <family val="2"/>
      </rPr>
      <t>Giuseppe</t>
    </r>
  </si>
  <si>
    <r>
      <t xml:space="preserve">Maltese </t>
    </r>
    <r>
      <rPr>
        <sz val="10"/>
        <rFont val="Arial"/>
        <family val="2"/>
      </rPr>
      <t>Salvatore</t>
    </r>
  </si>
  <si>
    <r>
      <t>Girasa</t>
    </r>
    <r>
      <rPr>
        <sz val="10"/>
        <color indexed="8"/>
        <rFont val="Arial"/>
        <family val="2"/>
      </rPr>
      <t xml:space="preserve"> Maria</t>
    </r>
  </si>
  <si>
    <r>
      <t xml:space="preserve">Bruno </t>
    </r>
    <r>
      <rPr>
        <sz val="10"/>
        <color indexed="8"/>
        <rFont val="Arial"/>
        <family val="2"/>
      </rPr>
      <t>Giuseppina,</t>
    </r>
    <r>
      <rPr>
        <b/>
        <sz val="10"/>
        <color indexed="8"/>
        <rFont val="Arial"/>
        <family val="2"/>
      </rPr>
      <t xml:space="preserve">
 La Licata  </t>
    </r>
    <r>
      <rPr>
        <sz val="10"/>
        <color indexed="8"/>
        <rFont val="Arial"/>
        <family val="2"/>
      </rPr>
      <t>Rosanna e Loretana</t>
    </r>
  </si>
  <si>
    <r>
      <t xml:space="preserve">Occhino </t>
    </r>
    <r>
      <rPr>
        <sz val="10"/>
        <color indexed="8"/>
        <rFont val="Arial"/>
        <family val="2"/>
      </rPr>
      <t xml:space="preserve">Raffaele e </t>
    </r>
    <r>
      <rPr>
        <b/>
        <sz val="10"/>
        <color indexed="8"/>
        <rFont val="Arial"/>
        <family val="2"/>
      </rPr>
      <t xml:space="preserve">Manenti </t>
    </r>
    <r>
      <rPr>
        <sz val="10"/>
        <color indexed="8"/>
        <rFont val="Arial"/>
        <family val="2"/>
      </rPr>
      <t>Giuseppina</t>
    </r>
  </si>
  <si>
    <r>
      <t xml:space="preserve">Iurato </t>
    </r>
    <r>
      <rPr>
        <sz val="10"/>
        <color indexed="8"/>
        <rFont val="Arial"/>
        <family val="2"/>
      </rPr>
      <t>Teresa</t>
    </r>
  </si>
  <si>
    <r>
      <t xml:space="preserve">Di Vita </t>
    </r>
    <r>
      <rPr>
        <sz val="10"/>
        <color indexed="8"/>
        <rFont val="Arial"/>
        <family val="2"/>
      </rPr>
      <t xml:space="preserve">Mario e </t>
    </r>
    <r>
      <rPr>
        <b/>
        <sz val="10"/>
        <color indexed="8"/>
        <rFont val="Arial"/>
        <family val="2"/>
      </rPr>
      <t xml:space="preserve">
Piana </t>
    </r>
    <r>
      <rPr>
        <sz val="10"/>
        <color indexed="8"/>
        <rFont val="Arial"/>
        <family val="2"/>
      </rPr>
      <t>Eleonora</t>
    </r>
  </si>
  <si>
    <r>
      <t xml:space="preserve">Bulgarella </t>
    </r>
    <r>
      <rPr>
        <sz val="10"/>
        <color indexed="8"/>
        <rFont val="Arial"/>
        <family val="2"/>
      </rPr>
      <t>Andrea</t>
    </r>
  </si>
  <si>
    <r>
      <t xml:space="preserve">Condotta Agraria </t>
    </r>
    <r>
      <rPr>
        <b/>
        <sz val="10"/>
        <color indexed="8"/>
        <rFont val="Arial"/>
        <family val="2"/>
      </rPr>
      <t>(ampliamento)</t>
    </r>
  </si>
  <si>
    <t>Ispett. Prov. Agricoltura ; Ispett. Ripart. Foreste  
Ripart. Faun. Venatoria</t>
  </si>
  <si>
    <r>
      <t xml:space="preserve">D'Angelo </t>
    </r>
    <r>
      <rPr>
        <sz val="10"/>
        <color indexed="8"/>
        <rFont val="Arial"/>
        <family val="2"/>
      </rPr>
      <t>Teresa</t>
    </r>
  </si>
  <si>
    <r>
      <t xml:space="preserve">Aula </t>
    </r>
    <r>
      <rPr>
        <sz val="10"/>
        <color indexed="8"/>
        <rFont val="Arial"/>
        <family val="2"/>
      </rPr>
      <t>Maria Antonietta</t>
    </r>
  </si>
  <si>
    <r>
      <t xml:space="preserve">Merlino </t>
    </r>
    <r>
      <rPr>
        <sz val="10"/>
        <rFont val="Arial"/>
        <family val="2"/>
      </rPr>
      <t>Giuseppe</t>
    </r>
  </si>
  <si>
    <r>
      <t>Caponetto</t>
    </r>
    <r>
      <rPr>
        <sz val="10"/>
        <rFont val="Arial"/>
        <family val="2"/>
      </rPr>
      <t xml:space="preserve"> Agata </t>
    </r>
    <r>
      <rPr>
        <b/>
        <sz val="10"/>
        <rFont val="Arial"/>
        <family val="2"/>
      </rPr>
      <t xml:space="preserve">
Rizzo </t>
    </r>
    <r>
      <rPr>
        <sz val="10"/>
        <rFont val="Arial"/>
        <family val="2"/>
      </rPr>
      <t>Antonino</t>
    </r>
  </si>
  <si>
    <r>
      <t xml:space="preserve">Rizzo </t>
    </r>
    <r>
      <rPr>
        <sz val="10"/>
        <rFont val="Arial"/>
        <family val="2"/>
      </rPr>
      <t>Gianluca</t>
    </r>
  </si>
  <si>
    <r>
      <t xml:space="preserve">Verga </t>
    </r>
    <r>
      <rPr>
        <sz val="10"/>
        <rFont val="Arial"/>
        <family val="2"/>
      </rPr>
      <t>Anna</t>
    </r>
  </si>
  <si>
    <r>
      <t xml:space="preserve">Verga </t>
    </r>
    <r>
      <rPr>
        <sz val="10"/>
        <rFont val="Arial"/>
        <family val="2"/>
      </rPr>
      <t>Giovanni</t>
    </r>
  </si>
  <si>
    <r>
      <t xml:space="preserve">Vincenti </t>
    </r>
    <r>
      <rPr>
        <sz val="10"/>
        <rFont val="Arial"/>
        <family val="2"/>
      </rPr>
      <t>Caterina</t>
    </r>
  </si>
  <si>
    <r>
      <t xml:space="preserve">Dato </t>
    </r>
    <r>
      <rPr>
        <sz val="10"/>
        <color indexed="8"/>
        <rFont val="Arial"/>
        <family val="2"/>
      </rPr>
      <t>Maria</t>
    </r>
  </si>
  <si>
    <r>
      <t xml:space="preserve">Tolace </t>
    </r>
    <r>
      <rPr>
        <sz val="10"/>
        <rFont val="Arial"/>
        <family val="2"/>
      </rPr>
      <t>Attilio</t>
    </r>
  </si>
  <si>
    <r>
      <t xml:space="preserve">Cacopardo </t>
    </r>
    <r>
      <rPr>
        <sz val="10"/>
        <rFont val="Arial"/>
        <family val="2"/>
      </rPr>
      <t>Maria Paola</t>
    </r>
  </si>
  <si>
    <r>
      <t xml:space="preserve">Condotta Agraria  </t>
    </r>
    <r>
      <rPr>
        <b/>
        <sz val="10"/>
        <rFont val="Arial"/>
        <family val="2"/>
      </rPr>
      <t xml:space="preserve">  (nuovo contratto)</t>
    </r>
  </si>
  <si>
    <t>Direzione Territoriale del Lavoro  (ex I.P.L.)</t>
  </si>
  <si>
    <r>
      <t xml:space="preserve">Ispett. Prov.Agricoltura  </t>
    </r>
    <r>
      <rPr>
        <b/>
        <sz val="10"/>
        <color indexed="8"/>
        <rFont val="Arial"/>
        <family val="2"/>
      </rPr>
      <t>(deposito - archivio)</t>
    </r>
  </si>
  <si>
    <r>
      <t xml:space="preserve">Via Turchia n. 2  </t>
    </r>
    <r>
      <rPr>
        <b/>
        <sz val="10"/>
        <rFont val="Arial"/>
        <family val="2"/>
      </rPr>
      <t>(Nuovi locali)</t>
    </r>
  </si>
  <si>
    <t>Via Giordano Bruno, 144 p. 1° e 2°</t>
  </si>
  <si>
    <t>Via Etnea 353  - 3° Piano</t>
  </si>
  <si>
    <t>Via Etnea 353  -  1° Piano</t>
  </si>
  <si>
    <r>
      <t xml:space="preserve">Via Maestranza, 33  </t>
    </r>
    <r>
      <rPr>
        <sz val="10"/>
        <color indexed="8"/>
        <rFont val="Arial"/>
        <family val="2"/>
      </rPr>
      <t>( ingresso Via Coronati)</t>
    </r>
  </si>
  <si>
    <t xml:space="preserve">(1) L'abbattimento del 20% a decorrerre dal 1° gennaio 2013 giusta delibera n° 317 del 4/09/2012, è stato previsto per tutti i contratti di locazione. 
     Tuttavia è opportuno segnalare la volontà espressa dalle ditte proprietarie </t>
  </si>
  <si>
    <t>Prov.</t>
  </si>
  <si>
    <t>Comune</t>
  </si>
  <si>
    <t>Ufficio</t>
  </si>
  <si>
    <t>Indirizzo</t>
  </si>
  <si>
    <t>Proprietà</t>
  </si>
  <si>
    <t>Periodo Locativo</t>
  </si>
  <si>
    <t>Canone 
anno 2011</t>
  </si>
  <si>
    <t xml:space="preserve">Canone 
anno 2012 </t>
  </si>
  <si>
    <t>Canone  
anno 2013</t>
  </si>
  <si>
    <t>Economia a seguito di riduzione</t>
  </si>
  <si>
    <t>Conone pagato fino 
al 16 /05/ 2013
gg. 135</t>
  </si>
  <si>
    <t>Unità 
di 
Personale</t>
  </si>
  <si>
    <t>NOTE</t>
  </si>
  <si>
    <t>Dal</t>
  </si>
  <si>
    <t>Al</t>
  </si>
  <si>
    <t>CT</t>
  </si>
  <si>
    <t>Acireale</t>
  </si>
  <si>
    <t>Servizio Turistico Regionale  - Ufficio</t>
  </si>
  <si>
    <t>Via Oreste Scionti, 15 sc. B p. 1°</t>
  </si>
  <si>
    <t>Merlino Giuseppe</t>
  </si>
  <si>
    <t>Riduzione accettata</t>
  </si>
  <si>
    <t>Nicolosi</t>
  </si>
  <si>
    <t>Via Martiri D'Ungheria, 36/38</t>
  </si>
  <si>
    <t>Caponetto Agata 
Rizzo Antonino</t>
  </si>
  <si>
    <t>EN</t>
  </si>
  <si>
    <t>Piazza Armerina</t>
  </si>
  <si>
    <t>Via Gen. Muscarà p. 1° e interr.</t>
  </si>
  <si>
    <t>Sebastiano Lantieri</t>
  </si>
  <si>
    <t>Servizio Turistico Regionale  - deposito</t>
  </si>
  <si>
    <t>Via Gen. Muscarà p. 1°</t>
  </si>
  <si>
    <t>deposito</t>
  </si>
  <si>
    <t>ME</t>
  </si>
  <si>
    <t>Capo D'Orlando</t>
  </si>
  <si>
    <t>Via Amendola, 20</t>
  </si>
  <si>
    <t>GIESSE Costruzioni</t>
  </si>
  <si>
    <t>Giardini Naxos</t>
  </si>
  <si>
    <t>Servizio Turistico Regionale  - informazioni turistiche</t>
  </si>
  <si>
    <t>c/o Stazione FS Taormina -Giardini</t>
  </si>
  <si>
    <t>Ferrovie dello Stato</t>
  </si>
  <si>
    <t>Giardini Naxos (Spinello)</t>
  </si>
  <si>
    <t>Lungomare Tysandros, 54</t>
  </si>
  <si>
    <t>Spinello Gaetano</t>
  </si>
  <si>
    <t>Isole Eolie (Palamara)</t>
  </si>
  <si>
    <t>Servizio Turistico Regionale  - Magazzino</t>
  </si>
  <si>
    <t>Via Marina Garibaldi, 66 - Canneto - Lipari</t>
  </si>
  <si>
    <t>Eredi Restuccia
(procuratore 
Gaetano Piemonte)</t>
  </si>
  <si>
    <t>magazzino</t>
  </si>
  <si>
    <t>Isole Eolie (Rizzo)</t>
  </si>
  <si>
    <t>Corso Vittorio Emanuele, 202 - Lipari</t>
  </si>
  <si>
    <t>Rizzo Gianluca</t>
  </si>
  <si>
    <t>Milazzo</t>
  </si>
  <si>
    <t>Piazza Caio Duilio - (Ex Cassa di Risparmio)</t>
  </si>
  <si>
    <t>Comune di Milazzo</t>
  </si>
  <si>
    <t>PA</t>
  </si>
  <si>
    <t>Palermo e Monreale</t>
  </si>
  <si>
    <t>Salita Belmonte, 1 (Villa Igiea)</t>
  </si>
  <si>
    <t>AMT Real Estate</t>
  </si>
  <si>
    <t>SR</t>
  </si>
  <si>
    <t>Siracusa</t>
  </si>
  <si>
    <t xml:space="preserve">Servizio Turistico Regionale  - ufficio </t>
  </si>
  <si>
    <t>Via Maestranza, 33 p. T. e 1° p.</t>
  </si>
  <si>
    <t>Verga Anna</t>
  </si>
  <si>
    <t>Via Maestranza, 33 ( ingresso Via Coronati)</t>
  </si>
  <si>
    <t>Verga Giovanni</t>
  </si>
  <si>
    <t>TP</t>
  </si>
  <si>
    <t>Trapani</t>
  </si>
  <si>
    <t xml:space="preserve">Via Umberto I° n. 15 </t>
  </si>
  <si>
    <t>Erice</t>
  </si>
  <si>
    <t>TOTALI</t>
  </si>
  <si>
    <t xml:space="preserve">Regione Siciliana 
Assessorato dell'Economia - Dipartimento Bilancio e Tesoro - Ragioneria Generale 
Servizio Demanio
IMMOBILI IN LOCAZIONE PASSIVA AD USO GOVERNATIVO </t>
  </si>
  <si>
    <t xml:space="preserve">Immobili in locazione passiva in uso agli uffici territoriali del Dipartimento Azienda Foreste Demaniali. </t>
  </si>
  <si>
    <t>CL</t>
  </si>
  <si>
    <t>Caltanissetta</t>
  </si>
  <si>
    <t>Ufficio Provinciale  Azienda  FF.DD.</t>
  </si>
  <si>
    <t>Via Gibil Gabib</t>
  </si>
  <si>
    <t>Caltagirone</t>
  </si>
  <si>
    <t>Ufficio Territoriale Azienda FF.DD.</t>
  </si>
  <si>
    <t>Catania</t>
  </si>
  <si>
    <t>Via Etnea 353</t>
  </si>
  <si>
    <t>Ufficio Provinciale  Azienda  FF.DD. (Autorimessa)</t>
  </si>
  <si>
    <t>Via Costanzo s.n.c.</t>
  </si>
  <si>
    <t>Randazzo</t>
  </si>
  <si>
    <t>Ufficio Territoriale Azienda FF.DD. (Garage)</t>
  </si>
  <si>
    <t>Furci Siculo</t>
  </si>
  <si>
    <t>Ufficio Territoriale  Azienda  FF.DD.</t>
  </si>
  <si>
    <t>Via Roma, 37</t>
  </si>
  <si>
    <t>Cacopardo Maria Paola</t>
  </si>
  <si>
    <t>Messina</t>
  </si>
  <si>
    <t>Via Giordano Bruno, 144
p. 1° e 2°</t>
  </si>
  <si>
    <t>Bonanno- Stagno D'Alcontres</t>
  </si>
  <si>
    <t>Via Trieste, 2</t>
  </si>
  <si>
    <t>Palermo</t>
  </si>
  <si>
    <t>Azienda  FF.DD.Sede Centrale</t>
  </si>
  <si>
    <t>Via Libertà 97</t>
  </si>
  <si>
    <t>Maria Rosa Cappadona</t>
  </si>
  <si>
    <t>Via S. Giovanni alle Catacombe</t>
  </si>
  <si>
    <t>Ufficio Provinciale  Azienda  FF.DD. (Garage)</t>
  </si>
  <si>
    <t>Viale Santa Panagia, 18</t>
  </si>
  <si>
    <t xml:space="preserve">L'abbattimento del 20% a decorrerre dal 1° gennaio 2013 giusta delibera n° 317 del 4/09/2012, è stato previsto per tutti i contratti di locazione passiva della Regione Siciliana.  
Per gli immobili in uso agli uffici dell' Azienda Foreste Demaniali, la gestione ricade in capo al Dipartimento Azienda Foreste Demaniali che ha la titolarità (e quindi l'intestazione diretta) dei contratti di locazione dei propri uffici ed effettua i relativi pagamenti a seguito di ordini di accreditamento  emessi dall'Assessorato Economia sul  cap. 108521.
</t>
  </si>
  <si>
    <t>DINIEGO</t>
  </si>
  <si>
    <t>AG</t>
  </si>
  <si>
    <t>Agrigento</t>
  </si>
  <si>
    <t>Direzione Territoriale del Lavoro(ex I.P.L.)</t>
  </si>
  <si>
    <t>Villaggio Mosè S.S.115, 218</t>
  </si>
  <si>
    <t>Bivona</t>
  </si>
  <si>
    <t>Condotta Agraria</t>
  </si>
  <si>
    <t>Via Campagna</t>
  </si>
  <si>
    <t>Cammarata</t>
  </si>
  <si>
    <t>Via Libertà</t>
  </si>
  <si>
    <t>Canicattì</t>
  </si>
  <si>
    <t>Via XX Settembre</t>
  </si>
  <si>
    <t>Licata</t>
  </si>
  <si>
    <t>Corso Umberto, 90</t>
  </si>
  <si>
    <t>Naro</t>
  </si>
  <si>
    <t>Via Rotabile, 91/A</t>
  </si>
  <si>
    <t>Ribera</t>
  </si>
  <si>
    <t>Via Mosca</t>
  </si>
  <si>
    <t>Sciacca</t>
  </si>
  <si>
    <t>C.da Tabasi Seniazza</t>
  </si>
  <si>
    <t>Servizio  Provinciale Motorizzazione Civile</t>
  </si>
  <si>
    <t>Via C.A.Dalla Chiesa, 27</t>
  </si>
  <si>
    <t>Ispett.Ripart.Foreste</t>
  </si>
  <si>
    <t>Via Ernesto  Vassallo, 14</t>
  </si>
  <si>
    <t>ELLEGI 50% + SIGROUP 50%</t>
  </si>
  <si>
    <t>UREGA - I° Piano</t>
  </si>
  <si>
    <t>Via G. Mulè, 1 -  Cittadella S.Elia</t>
  </si>
  <si>
    <t>C.E.F.P.A.S.</t>
  </si>
  <si>
    <t>In attesa di riscontro</t>
  </si>
  <si>
    <t>UREGA (ampl.) - Piano terra</t>
  </si>
  <si>
    <t>Protezione Civile</t>
  </si>
  <si>
    <t>Via G. Mulè, 1 "Cittadella S. Elia"</t>
  </si>
  <si>
    <t>Ufficio Provinciale del Lavoro</t>
  </si>
  <si>
    <t>Via Sallemi, 22</t>
  </si>
  <si>
    <t>Architettura Design S.r.l.</t>
  </si>
  <si>
    <t>In attesa di nuovo contratto</t>
  </si>
  <si>
    <t>Via Salvo D'Acquisto, s.n.</t>
  </si>
  <si>
    <t>GESAT di Tumminello</t>
  </si>
  <si>
    <t>Distretto Minerario</t>
  </si>
  <si>
    <t>Viale Conte Testasecca, 34</t>
  </si>
  <si>
    <t>GESIM S.a.s.</t>
  </si>
  <si>
    <t>In atto sfratto esecutivo</t>
  </si>
  <si>
    <t>Gela</t>
  </si>
  <si>
    <t>Via Palazzi, 66</t>
  </si>
  <si>
    <t>Mazzarino</t>
  </si>
  <si>
    <t>Via L.Pirandello, 3</t>
  </si>
  <si>
    <t>D'Alessandra S.r.l.</t>
  </si>
  <si>
    <t>Mussomeli</t>
  </si>
  <si>
    <t>Via L.Russo, 1</t>
  </si>
  <si>
    <t>Condotta Agraria,      Osservatorio Malattie delle Piante</t>
  </si>
  <si>
    <t>Via Sclafani, 30/34</t>
  </si>
  <si>
    <t>Adrano</t>
  </si>
  <si>
    <t>Via F.Brunelleschi, 111</t>
  </si>
  <si>
    <t>Contratto scaduto.
In itinere nuova stipula</t>
  </si>
  <si>
    <t>Bronte</t>
  </si>
  <si>
    <t>Via Duca D'Aosta, 9/13</t>
  </si>
  <si>
    <t>ARENA S.r.l.</t>
  </si>
  <si>
    <t>uffici: 120
garage: 90</t>
  </si>
  <si>
    <t>Distaccam.Forestale</t>
  </si>
  <si>
    <t>Via S.Caterina - 
Via Beato Scalmato</t>
  </si>
  <si>
    <t>Catania  
(uffici centrali)</t>
  </si>
  <si>
    <t>Dip.Attività Produttive - Ufficio distaccato di Catania</t>
  </si>
  <si>
    <t>Via Artale Alagona, 39</t>
  </si>
  <si>
    <t>Gestioni Immobiliari S.r.l.</t>
  </si>
  <si>
    <r>
      <t xml:space="preserve">Catania 
</t>
    </r>
    <r>
      <rPr>
        <sz val="8"/>
        <color indexed="8"/>
        <rFont val="Arial"/>
        <family val="2"/>
      </rPr>
      <t>(uffici periferici)</t>
    </r>
  </si>
  <si>
    <t xml:space="preserve">Direzione Territoriale del Lavoro(ex I.P.L.)
</t>
  </si>
  <si>
    <t>Via Del Rotolo, 44/46</t>
  </si>
  <si>
    <t>(In fase di rilascio per sfratto )  L'Ufficio ha già stipulato nuovo contratto   per altro  immobile sito in via Battello, 29 ed è In attesa di ultimazione lavori di adeguamento.</t>
  </si>
  <si>
    <t>Ispett.Ripart.Foreste,      Distaccam.Forestale, 
Ufficio Speciale Forestale</t>
  </si>
  <si>
    <t>Via Don G.Alberione, 2/4 -
 Via S.G.La Rena</t>
  </si>
  <si>
    <t>SILA S.p.a.</t>
  </si>
  <si>
    <t>Via Don G.Alberione, 6 -
 Via S.G.La Rena</t>
  </si>
  <si>
    <t>Uffici:   2.142
terrazze:   750
Cortile:   800</t>
  </si>
  <si>
    <r>
      <t xml:space="preserve">Ufficio Provinciale del Lavoro     </t>
    </r>
    <r>
      <rPr>
        <b/>
        <sz val="10"/>
        <color indexed="8"/>
        <rFont val="Arial"/>
        <family val="2"/>
      </rPr>
      <t xml:space="preserve">(ampl.)
</t>
    </r>
  </si>
  <si>
    <t>Via N.Coviello, 6</t>
  </si>
  <si>
    <t>ENASARCO</t>
  </si>
  <si>
    <t>L'Ufficio ha stipulato  nuovo contratto  per altro immobile. Il contratto è in fase di registrazione.</t>
  </si>
  <si>
    <r>
      <t>Ispett. Ripart. Foreste</t>
    </r>
    <r>
      <rPr>
        <b/>
        <sz val="10"/>
        <color indexed="8"/>
        <rFont val="Arial"/>
        <family val="2"/>
      </rPr>
      <t xml:space="preserve"> (autorim.)</t>
    </r>
  </si>
  <si>
    <t>Via S.G.La Rena</t>
  </si>
  <si>
    <t>Ripart.Faun.Venatoria</t>
  </si>
  <si>
    <t>Via S.G.La Rena, 30/B</t>
  </si>
  <si>
    <t>Ispett.Prov.Agricoltura</t>
  </si>
  <si>
    <t>Via S.G.La Rena, 32</t>
  </si>
  <si>
    <t>Via S.Giuseppe La Rena - 
 Via D.Magrì</t>
  </si>
  <si>
    <t>Giarre</t>
  </si>
  <si>
    <t>Via F.lli Cairoli, 55</t>
  </si>
  <si>
    <r>
      <t xml:space="preserve">Condotta Agraria </t>
    </r>
    <r>
      <rPr>
        <b/>
        <sz val="10"/>
        <color indexed="8"/>
        <rFont val="Arial"/>
        <family val="2"/>
      </rPr>
      <t>(ampl.)</t>
    </r>
  </si>
  <si>
    <t>Grammichele</t>
  </si>
  <si>
    <t>Via R.Failla, 36/E</t>
  </si>
  <si>
    <t>Distaccamento Forestale</t>
  </si>
  <si>
    <t>Via Catania, 28</t>
  </si>
  <si>
    <t>Ramacca</t>
  </si>
  <si>
    <t>Via G.Leopardi, 9</t>
  </si>
  <si>
    <t>Scordia</t>
  </si>
  <si>
    <t>S.P.29 Francofonte, 2</t>
  </si>
  <si>
    <t>Barrafranca</t>
  </si>
  <si>
    <t>Via Belvedere, 8</t>
  </si>
  <si>
    <t>Enna</t>
  </si>
  <si>
    <t>Corso Sicilia, 20</t>
  </si>
  <si>
    <t>Corso Sicilia, 20     piano 2°</t>
  </si>
  <si>
    <t>Piazza Villadoro, 9</t>
  </si>
  <si>
    <t>Via A.De Gasperi, 5</t>
  </si>
  <si>
    <t>Genio Civile (archivio)</t>
  </si>
  <si>
    <t>Via Pietraperzia, 1/3</t>
  </si>
  <si>
    <t>Via Roma, 135 - Via Carmine, 2/4</t>
  </si>
  <si>
    <t>La proprietà non ha dato risposta</t>
  </si>
  <si>
    <t>Viale A.Diaz, 13</t>
  </si>
  <si>
    <t xml:space="preserve">IDECO di Venti Angelo &amp; C. S.n.c. </t>
  </si>
  <si>
    <t>Nicosia</t>
  </si>
  <si>
    <t>Via F.lli Testa, 13</t>
  </si>
  <si>
    <t>Piazza
 Armerina</t>
  </si>
  <si>
    <t>Via A.Manzoni, 1</t>
  </si>
  <si>
    <r>
      <t xml:space="preserve">Contratto scaduto
</t>
    </r>
    <r>
      <rPr>
        <sz val="10"/>
        <color indexed="10"/>
        <rFont val="Arial"/>
        <family val="2"/>
      </rPr>
      <t>La proprietà ha proposto una riduzione del 10%</t>
    </r>
  </si>
  <si>
    <t>Barcellona 
P. di Gotto</t>
  </si>
  <si>
    <t>Via S.Vito, 12</t>
  </si>
  <si>
    <t>Barcellona 
P.di Gotto</t>
  </si>
  <si>
    <t>Via Principe Amedeo, 3</t>
  </si>
  <si>
    <t>Capizzi</t>
  </si>
  <si>
    <t>Via S.Giovanni</t>
  </si>
  <si>
    <t>Lipari</t>
  </si>
  <si>
    <t>Via Vittorio Emanuele, 255</t>
  </si>
  <si>
    <t>Da verificare</t>
  </si>
  <si>
    <t>- Ispett.Prov.Agricoltura,  
-Servizio Prov.le Motorizzazione Civile</t>
  </si>
  <si>
    <t>Via B.Da Neocastro, is.C</t>
  </si>
  <si>
    <t>NEPUNIA S.p.a.</t>
  </si>
  <si>
    <t>Via Dogali, is.222</t>
  </si>
  <si>
    <t>A seguito di controproposta si è in attesa di parere U.L.L.</t>
  </si>
  <si>
    <t>Via G.La Farina, is.C</t>
  </si>
  <si>
    <t>DIAP S.p.a. 
(Ex Polindustriale)</t>
  </si>
  <si>
    <t>Via U.Bassi, is.116</t>
  </si>
  <si>
    <t>ICOGE (Irrera Gaetano Amministratore)</t>
  </si>
  <si>
    <r>
      <t xml:space="preserve">Uffici:  </t>
    </r>
    <r>
      <rPr>
        <b/>
        <sz val="14"/>
        <rFont val="Arial"/>
        <family val="2"/>
      </rPr>
      <t xml:space="preserve">1.500
</t>
    </r>
    <r>
      <rPr>
        <sz val="10"/>
        <rFont val="Arial"/>
        <family val="2"/>
      </rPr>
      <t>cantinato:</t>
    </r>
    <r>
      <rPr>
        <b/>
        <sz val="14"/>
        <rFont val="Arial"/>
        <family val="2"/>
      </rPr>
      <t>341</t>
    </r>
  </si>
  <si>
    <t>Via XX Luglio, 19 - Via Dei Mille, 54</t>
  </si>
  <si>
    <t>Mistretta</t>
  </si>
  <si>
    <t>Via A.Gramsci, 24/32</t>
  </si>
  <si>
    <t>Patti</t>
  </si>
  <si>
    <t>Via 2 Giugno, 2</t>
  </si>
  <si>
    <t>MEDIOIMPRESA S.r.l.</t>
  </si>
  <si>
    <t>Santa Teresa Di  Riva</t>
  </si>
  <si>
    <t>Viale Regina Margherita, 217/A</t>
  </si>
  <si>
    <t>Sant'Agata di Militello</t>
  </si>
  <si>
    <t>Via Trento, 39</t>
  </si>
  <si>
    <t>Palermo 
(uffici centrali)</t>
  </si>
  <si>
    <t>Dipartimento Programmazione</t>
  </si>
  <si>
    <t>Piazza L.Sturzo, 36</t>
  </si>
  <si>
    <t>Agricola Villagrazia S.p.a.</t>
  </si>
  <si>
    <t xml:space="preserve">Uffici 5.315
cant.to 1.150 </t>
  </si>
  <si>
    <t>Fratelli Terrasi</t>
  </si>
  <si>
    <r>
      <t xml:space="preserve">valutazioni sul rilascio dell'immobile in corso
</t>
    </r>
    <r>
      <rPr>
        <sz val="10"/>
        <color indexed="8"/>
        <rFont val="Arial"/>
        <family val="2"/>
      </rPr>
      <t>Nelle more pervenuta  l'accettazione di un solo erede.</t>
    </r>
  </si>
  <si>
    <t>UREGA Sez. centrale e provinciale, Osserv. LL.PP., 
Uffici Spec. Ass. Agricoltura</t>
  </si>
  <si>
    <t>Via C.Camilliani, 87</t>
  </si>
  <si>
    <t>Assessorato Attività Produttive</t>
  </si>
  <si>
    <t xml:space="preserve">Via Degli Emiri
</t>
  </si>
  <si>
    <t xml:space="preserve">Immobiliare Strasburgo </t>
  </si>
  <si>
    <t>uffici:  13815
cant.to: 7.070</t>
  </si>
  <si>
    <r>
      <t xml:space="preserve">Immobile confiscato
</t>
    </r>
    <r>
      <rPr>
        <sz val="10"/>
        <rFont val="Arial"/>
        <family val="2"/>
      </rPr>
      <t>Sotto gestione di Amministratore Finanziario</t>
    </r>
  </si>
  <si>
    <t>Assessorato  Beni Culturali e Identità Siciliana</t>
  </si>
  <si>
    <t>Via Delle Croci, 8</t>
  </si>
  <si>
    <t>uffici: 6.240
cant.to    920</t>
  </si>
  <si>
    <t>Corte dei Conti  - Sezione Giurisd.  e Procura Reg.- C.G.A.</t>
  </si>
  <si>
    <t>Via F.Cordova, 68</t>
  </si>
  <si>
    <t>Fondo Pensioni C.C.R.V.E.</t>
  </si>
  <si>
    <t>Non risulta riscontrata la nota di richiesta riduzione canone del 20%</t>
  </si>
  <si>
    <t>Via Imperatore Federico, 52  / 70A</t>
  </si>
  <si>
    <t>Immobiliare Steni S.r.l</t>
  </si>
  <si>
    <t>In attesa di conferma di uteriore riduzione del canone già decurtato del 10% nel 2010</t>
  </si>
  <si>
    <t>Via Imperatore Federico, 70 B</t>
  </si>
  <si>
    <t xml:space="preserve">Uffici:  4319
can.to: 1022 </t>
  </si>
  <si>
    <t>Non risulta riscontrata 
la nota di richiesta riduzione canone 
del 20%</t>
  </si>
  <si>
    <t>Dipartimento Ispettorato Reg.le Sanitario e Osservatorio Epidemiologico</t>
  </si>
  <si>
    <t>Via M.Vaccaro, 5</t>
  </si>
  <si>
    <t>Via U.La Malfa, 101</t>
  </si>
  <si>
    <t>SIGROUP S.r.l.</t>
  </si>
  <si>
    <t>Via U.La Malfa, 87/89</t>
  </si>
  <si>
    <t>La Sorgente S.p.a.</t>
  </si>
  <si>
    <t>Valuteranno  nel prossimo consiglio di Amministrazione</t>
  </si>
  <si>
    <t>Assessorato  dell'Energia  e dei Servizi di Pubblica Utilità
(Dip. Energia     e     Dip. Acqua e Rifiuti)</t>
  </si>
  <si>
    <t>Viale Campania,36/a 36/c</t>
  </si>
  <si>
    <t>UTILIA  S.r.l.</t>
  </si>
  <si>
    <t>uffici:  7.491
cant.ti:   4.303
terrazzi:   388</t>
  </si>
  <si>
    <t>La Società comunica di aver ceduto il credito all'UNICREDIT S.p.a. e pertanto non può accettare</t>
  </si>
  <si>
    <t>Dipartimento della Funzione Pubblica e del Personale  
(ala ex Territorio)</t>
  </si>
  <si>
    <t>Viale Regione Siciliana, 2194/2226</t>
  </si>
  <si>
    <t>FINGIAT S.p.a.</t>
  </si>
  <si>
    <t>Viale Regione Siciliana, 2226</t>
  </si>
  <si>
    <t>Viale Regione Siciliana, 4584/4600/4604</t>
  </si>
  <si>
    <t>Billeci Costruzioni S.p.a</t>
  </si>
  <si>
    <r>
      <t xml:space="preserve">Il custode giudiziario del bene </t>
    </r>
    <r>
      <rPr>
        <b/>
        <sz val="10"/>
        <rFont val="Arial"/>
        <family val="2"/>
      </rPr>
      <t>ha accettato</t>
    </r>
    <r>
      <rPr>
        <sz val="10"/>
        <rFont val="Arial"/>
        <family val="2"/>
      </rPr>
      <t xml:space="preserve"> a condizione che il nuovo contratto di locazione non preveda la clausola di recesso anticipato a favore della conduttrice</t>
    </r>
  </si>
  <si>
    <t>Palermo 
(uffici periferici)</t>
  </si>
  <si>
    <t>Via A.De Gasperi 24 
-  Via A.Lo Bianco</t>
  </si>
  <si>
    <t xml:space="preserve">MASA Immobiliare </t>
  </si>
  <si>
    <t>uffici:  724
cant.to: 1190
scoperto: 190</t>
  </si>
  <si>
    <t>Immobile da rilasciare
(rilasciato in parte)
Si pagherà per il periodo di occupazione</t>
  </si>
  <si>
    <t>Via Briuccia, 67</t>
  </si>
  <si>
    <t>FIDAM S.p.a.</t>
  </si>
  <si>
    <t>Motorizzazione Civile (magaz.)</t>
  </si>
  <si>
    <t>Via F.Crispi, 74</t>
  </si>
  <si>
    <r>
      <t xml:space="preserve">Riduzione </t>
    </r>
    <r>
      <rPr>
        <sz val="10"/>
        <color indexed="10"/>
        <rFont val="Arial"/>
        <family val="2"/>
      </rPr>
      <t xml:space="preserve"> </t>
    </r>
    <r>
      <rPr>
        <b/>
        <sz val="10"/>
        <color indexed="10"/>
        <rFont val="Arial"/>
        <family val="2"/>
      </rPr>
      <t>non</t>
    </r>
    <r>
      <rPr>
        <sz val="10"/>
        <rFont val="Arial"/>
        <family val="2"/>
      </rPr>
      <t xml:space="preserve"> accettata</t>
    </r>
  </si>
  <si>
    <t>Via G.Del Duca, 23  piano 4°</t>
  </si>
  <si>
    <t>FIMIT S.g.r. 
(ex Banco di Sicilia)</t>
  </si>
  <si>
    <t>Contratto scaduto
Immobile da rilasciare per sfratto esecutivo</t>
  </si>
  <si>
    <t>Via G.Del Duca, 23  piano T,1°,2°</t>
  </si>
  <si>
    <t>Via Maggiore Toselli 30/34</t>
  </si>
  <si>
    <t>ANGALA S.p.a.
(ex SINCES S.p.a.)</t>
  </si>
  <si>
    <t>Rilascio in programmazione</t>
  </si>
  <si>
    <t>Ispettorato Ripartimentale Foreste</t>
  </si>
  <si>
    <t>Via N. Mineo, 31</t>
  </si>
  <si>
    <t>F.lli Jocolano</t>
  </si>
  <si>
    <t>PA prov.</t>
  </si>
  <si>
    <t>Bisacquino</t>
  </si>
  <si>
    <t>C.da Sottomadonna</t>
  </si>
  <si>
    <t>Giaccone Leoluchina</t>
  </si>
  <si>
    <t>Castelbuono</t>
  </si>
  <si>
    <t>Via Cefalù, 42/46</t>
  </si>
  <si>
    <t>Alaimo Anna</t>
  </si>
  <si>
    <t>Sfratto giudiziario 
da Giugno 2005
Locazione in proroga</t>
  </si>
  <si>
    <t>Corleone</t>
  </si>
  <si>
    <t>Condotta Agraria (ampl.)</t>
  </si>
  <si>
    <t>Via  P.Mattarella</t>
  </si>
  <si>
    <t>Prossimo trasferimento
in immobile in comodato d'uso gratuito del Comune</t>
  </si>
  <si>
    <t xml:space="preserve">Condotta Agraria </t>
  </si>
  <si>
    <t>Via P.Mattarella</t>
  </si>
  <si>
    <t>PROGEDIL</t>
  </si>
  <si>
    <t>Via S.Aldisio</t>
  </si>
  <si>
    <t>Gangi</t>
  </si>
  <si>
    <t>Distaccam.Forestale (garage)</t>
  </si>
  <si>
    <t>Via Nazionale, 12</t>
  </si>
  <si>
    <r>
      <t>Riduzione non accettata</t>
    </r>
    <r>
      <rPr>
        <sz val="10"/>
        <rFont val="Arial"/>
        <family val="2"/>
      </rPr>
      <t xml:space="preserve"> Richiesta di rideterminazione canone</t>
    </r>
  </si>
  <si>
    <t>Montemaggiore Belsito</t>
  </si>
  <si>
    <t>Partinico</t>
  </si>
  <si>
    <t>Via Grata, 30</t>
  </si>
  <si>
    <t>Petralia 
Soprana</t>
  </si>
  <si>
    <t>Via Nucleo Madonnuzza, 63</t>
  </si>
  <si>
    <t>Immobile da rilasciare per trasferimento in immobile assegnato da beni confiscati</t>
  </si>
  <si>
    <t>Petralia 
Sottana</t>
  </si>
  <si>
    <t>C.da S.Giuseppe</t>
  </si>
  <si>
    <t>RG</t>
  </si>
  <si>
    <t>Chiaramonte 
Gulfi</t>
  </si>
  <si>
    <t>Via Molè, 19</t>
  </si>
  <si>
    <t>Non ha risposto.
 Inviata 2^ lettera 
di sollecito</t>
  </si>
  <si>
    <t>Ispica</t>
  </si>
  <si>
    <t>Modica</t>
  </si>
  <si>
    <t>Via Resistenza Partigiana, 25</t>
  </si>
  <si>
    <t>Ragusa</t>
  </si>
  <si>
    <t>Viale Europa, 359</t>
  </si>
  <si>
    <t>IMMI S.r.l.</t>
  </si>
  <si>
    <t>Viale Sicilia, 19</t>
  </si>
  <si>
    <t>Scicli</t>
  </si>
  <si>
    <t>Via Battistero, 4</t>
  </si>
  <si>
    <t>Via Lodderi, 40</t>
  </si>
  <si>
    <t>Vittoria</t>
  </si>
  <si>
    <t>Via XX Settembre, 300</t>
  </si>
  <si>
    <t>Biondina Irene</t>
  </si>
  <si>
    <t>Francofonte</t>
  </si>
  <si>
    <t>Via Commendatore Belfiore, 56/A</t>
  </si>
  <si>
    <t>Lentini</t>
  </si>
  <si>
    <t>Via R.Da Lentini</t>
  </si>
  <si>
    <t>Noto</t>
  </si>
  <si>
    <t>Pachino</t>
  </si>
  <si>
    <t>Via la Marmora, 458</t>
  </si>
  <si>
    <t>Palazzolo
 Acreide</t>
  </si>
  <si>
    <t>Via Roma, 160</t>
  </si>
  <si>
    <t>Papa Giuseppe e Nigro Rosa</t>
  </si>
  <si>
    <t>Genio  Civile</t>
  </si>
  <si>
    <t>Via Brenta, 77/81</t>
  </si>
  <si>
    <t>Via L.De Caprio, 27/29</t>
  </si>
  <si>
    <t>Mizzi Rita</t>
  </si>
  <si>
    <t>336+80</t>
  </si>
  <si>
    <t>Via L.De Caprio, 57</t>
  </si>
  <si>
    <t>SICEDIL</t>
  </si>
  <si>
    <t>Via Necropoli Grotticelle, 30/A</t>
  </si>
  <si>
    <t>2^ riduzione del 5% 
 in aggiunta alla 1^ del 15%</t>
  </si>
  <si>
    <t>Via Santa Panagia, 214/216</t>
  </si>
  <si>
    <t>Mangiafico Giuseppe e Siringo Silvana</t>
  </si>
  <si>
    <t>La Proprietà non ha accettato la riduzione del 20%</t>
  </si>
  <si>
    <t>Motorizzazione civile</t>
  </si>
  <si>
    <t>Co.Pro.M.  S.r.l.</t>
  </si>
  <si>
    <t>Nuovo Contratto
La Proprietà non ha accettato la riduzione del 20%</t>
  </si>
  <si>
    <t>Alcamo</t>
  </si>
  <si>
    <t>Via Madonna Del Riposo</t>
  </si>
  <si>
    <t>Genio Civile</t>
  </si>
  <si>
    <t>Via A.Manzoni, 29/A</t>
  </si>
  <si>
    <t>Salemi</t>
  </si>
  <si>
    <t>Via Marsala, 72/74</t>
  </si>
  <si>
    <t>Colla Francesco</t>
  </si>
  <si>
    <t>Piazza Umberto I, 3/7</t>
  </si>
  <si>
    <t>INARCASSA 
Roma</t>
  </si>
  <si>
    <t>In attesa di riscontro da Consiglio di Amministrazione della Società</t>
  </si>
  <si>
    <t>Via Cesarò</t>
  </si>
  <si>
    <t>Via S.Gatto, 36 Quartiere Portici</t>
  </si>
  <si>
    <t>Via Virgilio, 129 Quartiere Portici</t>
  </si>
  <si>
    <t xml:space="preserve">Nuovo Canone rapportato al restante periodo
17/05/2013 -  31/12/2013
 per gg. 230
</t>
  </si>
  <si>
    <t>Corso Calatafimi, 667</t>
  </si>
  <si>
    <t>Assessorato dell'Istruzione 
e della Formazione Professionale</t>
  </si>
  <si>
    <t>Decorrenza contratto 18/06/2013
Il canone non subisce modifiche perché più favorevole all'Amministrazione regionale</t>
  </si>
  <si>
    <r>
      <t xml:space="preserve">Immobile confiscato
</t>
    </r>
    <r>
      <rPr>
        <sz val="10"/>
        <rFont val="Arial"/>
        <family val="2"/>
      </rPr>
      <t>Sotto gestione di 
Amministratore Finanziario 
Canone vecchio poco più favorevole quindi rimane invariato</t>
    </r>
  </si>
  <si>
    <t>Rete Ferroviaria Italiana S.p.a.
e per essa
FERSERVIZI S.p.a.</t>
  </si>
  <si>
    <t>Riduzione accettata 
Canone accettato è  più favorevole all'Amministrazione</t>
  </si>
  <si>
    <t>IVA 21%</t>
  </si>
  <si>
    <t>ESENTE</t>
  </si>
  <si>
    <t>x</t>
  </si>
  <si>
    <t>Canone congruito da I.T.R. AL NETTO DI IVA</t>
  </si>
  <si>
    <t>N.</t>
  </si>
  <si>
    <t>Canone al netto di iva</t>
  </si>
  <si>
    <t>iva  21%</t>
  </si>
  <si>
    <t>Elaborazione dati 
2013</t>
  </si>
  <si>
    <t>IMPORTO TOTALE</t>
  </si>
  <si>
    <t>SUPERFICI</t>
  </si>
  <si>
    <t>SUPERFICIE CONGRUITA</t>
  </si>
  <si>
    <t>Superfici lorde
 mq.</t>
  </si>
  <si>
    <t>Via Roma - Via Bari n. 4B</t>
  </si>
  <si>
    <t>Via Fonderia Oretea, 47</t>
  </si>
  <si>
    <t>Via Dogali, Is. 222</t>
  </si>
  <si>
    <r>
      <t xml:space="preserve">Direzione Territoriale del Lavoro(ex I.P.L.) </t>
    </r>
    <r>
      <rPr>
        <b/>
        <sz val="10"/>
        <color indexed="8"/>
        <rFont val="Arial"/>
        <family val="2"/>
      </rPr>
      <t>Ampliamento</t>
    </r>
  </si>
  <si>
    <r>
      <t xml:space="preserve"> Canone  annuo   congruito</t>
    </r>
    <r>
      <rPr>
        <sz val="12"/>
        <color indexed="8"/>
        <rFont val="Arial"/>
        <family val="2"/>
      </rPr>
      <t xml:space="preserve"> 
da ITR 
(ai sensi della L.R. n. 9 
del 15/05/2013)
AL NETTO DI I.V.A.</t>
    </r>
  </si>
  <si>
    <t>GUADAGNO</t>
  </si>
  <si>
    <t>MPORTO PIU' FAVOREVOLE</t>
  </si>
  <si>
    <r>
      <t xml:space="preserve">Regione Siciliana 
Assessorato dell'Economia - Dipartimento Bilancio e Tesoro - Ragioneria Generale 
Servizio Demanio
</t>
    </r>
    <r>
      <rPr>
        <sz val="12"/>
        <rFont val="Arial"/>
        <family val="2"/>
      </rPr>
      <t>Immobili in locazione passiva diretta</t>
    </r>
  </si>
  <si>
    <t xml:space="preserve">SERVIZI TURISTICI REGIONALI    </t>
  </si>
  <si>
    <t>Congruito</t>
  </si>
  <si>
    <t>Canone annuo 2013 secondo precedente normativa
al netto 
di   I.V.A.</t>
  </si>
  <si>
    <t>Canone  annuo 2013 secondo precedente normativa 
a lordo 
di IVA</t>
  </si>
  <si>
    <t>Via Mazzini</t>
  </si>
  <si>
    <t>C.so Europa, 69 e 73</t>
  </si>
  <si>
    <t>Da rilasciare</t>
  </si>
  <si>
    <t>Previsto rilascio</t>
  </si>
  <si>
    <t>importo  annuale congruito 
(iva compresa solo per le ditte)</t>
  </si>
  <si>
    <t>Superficie ragguagliata
da Dip.Tecnico Regionale.
Mq</t>
  </si>
  <si>
    <t>Nuovo contratto</t>
  </si>
  <si>
    <t>Canone invariato perchè
Da rilasciare</t>
  </si>
  <si>
    <r>
      <t xml:space="preserve">Il  22/04/2013  Rilasciato piano terra.  
</t>
    </r>
    <r>
      <rPr>
        <b/>
        <sz val="10"/>
        <rFont val="Arial"/>
        <family val="2"/>
      </rPr>
      <t>Da ricalcolare</t>
    </r>
    <r>
      <rPr>
        <sz val="10"/>
        <rFont val="Arial"/>
        <family val="2"/>
      </rPr>
      <t xml:space="preserve"> la rimanente parte</t>
    </r>
  </si>
  <si>
    <t>Da rilasciare per trasferimento in bene confiscato</t>
  </si>
  <si>
    <t>IVA al 21%</t>
  </si>
  <si>
    <t>Via Costanzo 19-23</t>
  </si>
  <si>
    <t>Esente</t>
  </si>
  <si>
    <t>Piazza  XX Settembre</t>
  </si>
  <si>
    <t>Fisauli</t>
  </si>
  <si>
    <t>Medulla S.n.c.</t>
  </si>
  <si>
    <t>Comando Corpo Forestale 
( Verbale di consegna del  31/10/2012 )</t>
  </si>
  <si>
    <t xml:space="preserve">Viale Regione Siciliana, 2246
</t>
  </si>
  <si>
    <t>Ufficio Provinciale  Azienda  FF.DD. *</t>
  </si>
  <si>
    <r>
      <t xml:space="preserve">Ufficio Provinciale  Azienda  FF.DD.*  </t>
    </r>
    <r>
      <rPr>
        <b/>
        <sz val="12"/>
        <color indexed="16"/>
        <rFont val="Arial"/>
        <family val="2"/>
      </rPr>
      <t>(Garage)</t>
    </r>
  </si>
  <si>
    <r>
      <t xml:space="preserve">Ufficio Territoriale Azienda FF.DD.* </t>
    </r>
    <r>
      <rPr>
        <b/>
        <sz val="12"/>
        <color indexed="16"/>
        <rFont val="Arial"/>
        <family val="2"/>
      </rPr>
      <t>(Garage)</t>
    </r>
  </si>
  <si>
    <r>
      <t>Ufficio Provinciale  Azienda  FF.DD.*</t>
    </r>
    <r>
      <rPr>
        <b/>
        <sz val="12"/>
        <color indexed="16"/>
        <rFont val="Arial"/>
        <family val="2"/>
      </rPr>
      <t xml:space="preserve"> (Autorimessa)</t>
    </r>
  </si>
  <si>
    <t>*</t>
  </si>
  <si>
    <t>Il Dipartimento Regionale Azienda Foreste Demaniali ha la titolarità (e quindi l'intestazione diretta) dei contratti di locazione dei propri uffici ed effettua i relativi pagamenti a seguito di ordini di accreditamento  emessi dall'Assessorato Economia sul  cap. 108521.</t>
  </si>
  <si>
    <t xml:space="preserve"> Decreto legislativo 14 03 2013, n 33, art. 30 - Obblighi di pubblicazione dei dati concernenti l'identificazione dei beni immobili in locazione passiva  e dei relativi canoni annui</t>
  </si>
  <si>
    <r>
      <t xml:space="preserve">Servizio Antincendio Boschivo  (S.A.B.)
</t>
    </r>
    <r>
      <rPr>
        <b/>
        <sz val="10"/>
        <color indexed="8"/>
        <rFont val="Arial"/>
        <family val="2"/>
      </rPr>
      <t>Atto di sfratto in corso.</t>
    </r>
    <r>
      <rPr>
        <sz val="10"/>
        <color indexed="8"/>
        <rFont val="Arial"/>
        <family val="2"/>
      </rPr>
      <t xml:space="preserve">
</t>
    </r>
    <r>
      <rPr>
        <sz val="10"/>
        <color indexed="10"/>
        <rFont val="Arial"/>
        <family val="2"/>
      </rPr>
      <t xml:space="preserve">Locali temporaneamente occupati dal personale SAB </t>
    </r>
  </si>
  <si>
    <r>
      <t xml:space="preserve">Ufficio Provincale 
Azienda Foreste Demaniali 
</t>
    </r>
    <r>
      <rPr>
        <b/>
        <sz val="10"/>
        <rFont val="Arial"/>
        <family val="2"/>
      </rPr>
      <t>Atto di sfratto in corso.</t>
    </r>
    <r>
      <rPr>
        <sz val="10"/>
        <color indexed="10"/>
        <rFont val="Arial"/>
        <family val="2"/>
      </rPr>
      <t xml:space="preserve">
Ricerca di nuova sistemazione degli uffici U.P.A.</t>
    </r>
  </si>
  <si>
    <r>
      <t xml:space="preserve">canone annuo di locazione  ai sensi della L.R. n. 9 del 15/05/2013 
al lordo di IVA 
</t>
    </r>
    <r>
      <rPr>
        <b/>
        <sz val="8"/>
        <color indexed="8"/>
        <rFont val="Arial"/>
        <family val="2"/>
      </rPr>
      <t>( solo per ditte e società)</t>
    </r>
  </si>
  <si>
    <t xml:space="preserve">Regione siciliana - Dip. Bilancio e Tesoro - Ragioneria Generale - Servizio  8 - Demanio   -   U.O. 1  - Locazioni passive   </t>
  </si>
  <si>
    <r>
      <t xml:space="preserve">Dipartimento Reg.le dell' Istruzione e della Formazione Prorfessionale 
</t>
    </r>
    <r>
      <rPr>
        <b/>
        <sz val="10"/>
        <rFont val="Arial"/>
        <family val="2"/>
      </rPr>
      <t>Previsto rilascio e trasferimento</t>
    </r>
    <r>
      <rPr>
        <sz val="10"/>
        <color indexed="10"/>
        <rFont val="Arial"/>
        <family val="2"/>
      </rPr>
      <t xml:space="preserve"> 
nei nuovi locali di Corso Calatafimi, 667- e 691 
(D.A. 2306 del 9/11/2012)</t>
    </r>
  </si>
  <si>
    <t>Via Ausonia, 122</t>
  </si>
  <si>
    <t>Canone annuo di locazione  ai sensi della L.R. n. 9 del 15/05/2013 
al netto di IVA 
(qualora sia dovuta)</t>
  </si>
  <si>
    <t>Costruzioni Immobiliari S.r.l.</t>
  </si>
  <si>
    <t>Rete Ferroviaria Italiana S.p.a.
e per essa FERSERVIZI S.p.a.</t>
  </si>
  <si>
    <t>Via Toniolo, 8-10-12    p. terra</t>
  </si>
  <si>
    <r>
      <t>Ufficio Provinciale del Lavoro</t>
    </r>
    <r>
      <rPr>
        <b/>
        <sz val="10"/>
        <color indexed="8"/>
        <rFont val="Arial"/>
        <family val="2"/>
      </rPr>
      <t xml:space="preserve"> (Uffici)</t>
    </r>
  </si>
  <si>
    <r>
      <t xml:space="preserve">Direzione Territoriale del Lavoro </t>
    </r>
    <r>
      <rPr>
        <b/>
        <sz val="10"/>
        <color indexed="8"/>
        <rFont val="Arial"/>
        <family val="2"/>
      </rPr>
      <t xml:space="preserve">  (ex I.P.L.)</t>
    </r>
  </si>
  <si>
    <r>
      <t xml:space="preserve">Direzione Territoriale del Lavoro </t>
    </r>
    <r>
      <rPr>
        <b/>
        <sz val="10"/>
        <color indexed="8"/>
        <rFont val="Arial"/>
        <family val="2"/>
      </rPr>
      <t xml:space="preserve"> (ex I.P.L.)</t>
    </r>
  </si>
  <si>
    <r>
      <t>Genio Civile</t>
    </r>
    <r>
      <rPr>
        <b/>
        <sz val="10"/>
        <color indexed="8"/>
        <rFont val="Arial"/>
        <family val="2"/>
      </rPr>
      <t xml:space="preserve"> (magaz.) (Provv.OperePubbliche)</t>
    </r>
  </si>
  <si>
    <r>
      <t xml:space="preserve">Direzione Territoriale del Lavoro(ex I.P.L.) + </t>
    </r>
    <r>
      <rPr>
        <b/>
        <sz val="10"/>
        <color indexed="8"/>
        <rFont val="Arial"/>
        <family val="2"/>
      </rPr>
      <t>Ampliamento</t>
    </r>
  </si>
  <si>
    <t>Ufficio Provinciale  Azienda  FF.DD.*</t>
  </si>
  <si>
    <r>
      <t xml:space="preserve">Dipartimento Lavoro
U.R.L. +  I.P.L. 
</t>
    </r>
    <r>
      <rPr>
        <b/>
        <sz val="10"/>
        <rFont val="Arial"/>
        <family val="2"/>
      </rPr>
      <t>(provenienti da Via Maggiore Toselli, 34)</t>
    </r>
  </si>
  <si>
    <r>
      <t xml:space="preserve">- Dip. Agenzia per l'Impiego
- Dip. Formazione Professionale
</t>
    </r>
    <r>
      <rPr>
        <b/>
        <sz val="10"/>
        <rFont val="Arial"/>
        <family val="2"/>
      </rPr>
      <t xml:space="preserve">Previsto rilascio e  trasferimento  in Via Trinacria, 36
 (ex D.A. 2306 del 9/11/2012)  
su immobile conferito al F.I.P.R.S. </t>
    </r>
  </si>
  <si>
    <r>
      <t xml:space="preserve">Assessorato Risorse Agricole 
- Commissariato Usi Civici
- Dip. Azienda FF.DD. </t>
    </r>
    <r>
      <rPr>
        <b/>
        <sz val="10"/>
        <color indexed="8"/>
        <rFont val="Arial"/>
        <family val="2"/>
      </rPr>
      <t>(proveniente da Via Libertà' 97)</t>
    </r>
  </si>
  <si>
    <t>Ex      Co.Re.Mi. (Dipartimento Energia)</t>
  </si>
  <si>
    <t>Dipartimento della Funzione Pubblica e del Personale  
(ex    Residence 1)</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</si>
</sst>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 numFmtId="165" formatCode="0_ ;\-0\ "/>
    <numFmt numFmtId="166" formatCode="&quot;€ &quot;#,##0.00"/>
    <numFmt numFmtId="167" formatCode="&quot;€&quot;\ #,##0.00"/>
    <numFmt numFmtId="168" formatCode="0.0"/>
    <numFmt numFmtId="169" formatCode="_-&quot;€&quot;\ * #,##0.000_-;\-&quot;€&quot;\ * #,##0.000_-;_-&quot;€&quot;\ * &quot;-&quot;???_-;_-@_-"/>
  </numFmts>
  <fonts count="33">
    <font>
      <sz val="10"/>
      <name val="Arial"/>
      <family val="2"/>
    </font>
    <font>
      <sz val="10"/>
      <color indexed="8"/>
      <name val="Arial"/>
      <family val="2"/>
    </font>
    <font>
      <b/>
      <sz val="10"/>
      <name val="Arial"/>
      <family val="2"/>
    </font>
    <font>
      <b/>
      <sz val="12"/>
      <name val="Arial"/>
      <family val="2"/>
    </font>
    <font>
      <b/>
      <sz val="16"/>
      <name val="Arial"/>
      <family val="2"/>
    </font>
    <font>
      <b/>
      <sz val="14"/>
      <name val="Arial"/>
      <family val="2"/>
    </font>
    <font>
      <sz val="12"/>
      <name val="Arial"/>
      <family val="2"/>
    </font>
    <font>
      <sz val="14"/>
      <name val="Arial"/>
      <family val="2"/>
    </font>
    <font>
      <b/>
      <sz val="12"/>
      <color indexed="8"/>
      <name val="Arial"/>
      <family val="2"/>
    </font>
    <font>
      <b/>
      <sz val="10"/>
      <color indexed="8"/>
      <name val="Arial"/>
      <family val="2"/>
    </font>
    <font>
      <b/>
      <sz val="12"/>
      <color indexed="10"/>
      <name val="Arial"/>
      <family val="2"/>
    </font>
    <font>
      <sz val="10"/>
      <color indexed="10"/>
      <name val="Arial"/>
      <family val="2"/>
    </font>
    <font>
      <b/>
      <sz val="10"/>
      <color indexed="10"/>
      <name val="Arial"/>
      <family val="2"/>
    </font>
    <font>
      <b/>
      <sz val="14"/>
      <color indexed="10"/>
      <name val="Arial"/>
      <family val="2"/>
    </font>
    <font>
      <sz val="12"/>
      <color indexed="8"/>
      <name val="Arial"/>
      <family val="2"/>
    </font>
    <font>
      <sz val="8"/>
      <color indexed="8"/>
      <name val="Arial"/>
      <family val="2"/>
    </font>
    <font>
      <sz val="9"/>
      <color indexed="10"/>
      <name val="Arial"/>
      <family val="2"/>
    </font>
    <font>
      <sz val="8"/>
      <name val="Arial"/>
      <family val="2"/>
    </font>
    <font>
      <sz val="11"/>
      <name val="Arial"/>
      <family val="2"/>
    </font>
    <font>
      <sz val="8"/>
      <name val="Tahoma"/>
      <family val="2"/>
    </font>
    <font>
      <b/>
      <sz val="14"/>
      <color indexed="8"/>
      <name val="Arial"/>
      <family val="2"/>
    </font>
    <font>
      <sz val="12"/>
      <color indexed="10"/>
      <name val="Arial"/>
      <family val="2"/>
    </font>
    <font>
      <b/>
      <sz val="12"/>
      <color indexed="9"/>
      <name val="Arial"/>
      <family val="2"/>
    </font>
    <font>
      <b/>
      <sz val="8"/>
      <name val="Arial"/>
      <family val="2"/>
    </font>
    <font>
      <u val="single"/>
      <sz val="7.5"/>
      <color indexed="12"/>
      <name val="Arial"/>
      <family val="2"/>
    </font>
    <font>
      <u val="single"/>
      <sz val="7.5"/>
      <color indexed="36"/>
      <name val="Arial"/>
      <family val="2"/>
    </font>
    <font>
      <b/>
      <sz val="16"/>
      <color indexed="9"/>
      <name val="Arial"/>
      <family val="2"/>
    </font>
    <font>
      <sz val="10"/>
      <color indexed="9"/>
      <name val="Arial"/>
      <family val="2"/>
    </font>
    <font>
      <b/>
      <sz val="14"/>
      <color indexed="9"/>
      <name val="Arial"/>
      <family val="2"/>
    </font>
    <font>
      <sz val="10"/>
      <color indexed="12"/>
      <name val="Arial"/>
      <family val="2"/>
    </font>
    <font>
      <sz val="12"/>
      <color indexed="16"/>
      <name val="Arial"/>
      <family val="2"/>
    </font>
    <font>
      <b/>
      <sz val="12"/>
      <color indexed="16"/>
      <name val="Arial"/>
      <family val="2"/>
    </font>
    <font>
      <b/>
      <sz val="8"/>
      <color indexed="8"/>
      <name val="Arial"/>
      <family val="2"/>
    </font>
  </fonts>
  <fills count="11">
    <fill>
      <patternFill/>
    </fill>
    <fill>
      <patternFill patternType="gray125"/>
    </fill>
    <fill>
      <patternFill patternType="solid">
        <fgColor indexed="52"/>
        <bgColor indexed="64"/>
      </patternFill>
    </fill>
    <fill>
      <patternFill patternType="solid">
        <fgColor indexed="50"/>
        <bgColor indexed="64"/>
      </patternFill>
    </fill>
    <fill>
      <patternFill patternType="solid">
        <fgColor indexed="9"/>
        <bgColor indexed="64"/>
      </patternFill>
    </fill>
    <fill>
      <patternFill patternType="solid">
        <fgColor indexed="53"/>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s>
  <borders count="34">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style="thin"/>
      <top>
        <color indexed="63"/>
      </top>
      <bottom style="thin"/>
    </border>
    <border>
      <left style="medium"/>
      <right>
        <color indexed="63"/>
      </right>
      <top style="medium"/>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4"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9" fontId="0" fillId="0" borderId="0" applyFill="0" applyBorder="0" applyAlignment="0" applyProtection="0"/>
    <xf numFmtId="164" fontId="0" fillId="0" borderId="0" applyFill="0" applyBorder="0" applyAlignment="0" applyProtection="0"/>
    <xf numFmtId="42" fontId="0" fillId="0" borderId="0" applyFill="0" applyBorder="0" applyAlignment="0" applyProtection="0"/>
  </cellStyleXfs>
  <cellXfs count="311">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14" fontId="3"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164" fontId="3" fillId="0" borderId="0" xfId="0" applyNumberFormat="1" applyFont="1" applyAlignment="1">
      <alignment horizontal="right" vertical="center" wrapText="1"/>
    </xf>
    <xf numFmtId="0" fontId="0" fillId="0" borderId="0" xfId="0" applyAlignment="1">
      <alignment vertical="center" wrapText="1"/>
    </xf>
    <xf numFmtId="164" fontId="3" fillId="0" borderId="0" xfId="0" applyNumberFormat="1" applyFont="1" applyAlignment="1">
      <alignment vertical="center" wrapText="1"/>
    </xf>
    <xf numFmtId="0" fontId="4" fillId="0" borderId="0" xfId="0" applyFont="1" applyAlignment="1">
      <alignment horizontal="center" vertical="center" wrapText="1"/>
    </xf>
    <xf numFmtId="3" fontId="5" fillId="0" borderId="0" xfId="0" applyNumberFormat="1" applyFont="1" applyAlignment="1">
      <alignment horizontal="right" vertical="center" wrapText="1"/>
    </xf>
    <xf numFmtId="0" fontId="3"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14" fontId="9" fillId="3" borderId="1" xfId="20" applyNumberFormat="1" applyFont="1" applyFill="1" applyBorder="1" applyAlignment="1">
      <alignment horizontal="center" vertical="center" wrapText="1"/>
      <protection/>
    </xf>
    <xf numFmtId="0" fontId="3" fillId="0" borderId="0" xfId="0" applyFont="1" applyAlignment="1">
      <alignment vertical="center" wrapText="1"/>
    </xf>
    <xf numFmtId="0" fontId="1" fillId="0" borderId="3"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4" xfId="0" applyFont="1" applyBorder="1" applyAlignment="1">
      <alignment vertical="center" wrapText="1"/>
    </xf>
    <xf numFmtId="0" fontId="1" fillId="0" borderId="4" xfId="20" applyFont="1" applyFill="1" applyBorder="1" applyAlignment="1">
      <alignment horizontal="left" vertical="center" wrapText="1"/>
      <protection/>
    </xf>
    <xf numFmtId="0" fontId="2"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164" fontId="8" fillId="0" borderId="4" xfId="20" applyNumberFormat="1" applyFont="1" applyFill="1" applyBorder="1" applyAlignment="1">
      <alignment horizontal="right" vertical="center" wrapText="1"/>
      <protection/>
    </xf>
    <xf numFmtId="0" fontId="1" fillId="0" borderId="5"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0" fillId="0" borderId="1" xfId="0" applyFont="1" applyBorder="1" applyAlignment="1">
      <alignment vertical="center" wrapText="1"/>
    </xf>
    <xf numFmtId="0" fontId="1" fillId="0" borderId="1" xfId="20" applyFont="1" applyFill="1" applyBorder="1" applyAlignment="1">
      <alignment horizontal="left" vertical="center" wrapText="1"/>
      <protection/>
    </xf>
    <xf numFmtId="0" fontId="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right" vertical="center" wrapText="1"/>
    </xf>
    <xf numFmtId="164" fontId="3" fillId="0" borderId="1" xfId="0" applyNumberFormat="1" applyFont="1" applyBorder="1" applyAlignment="1">
      <alignment vertical="center" wrapText="1"/>
    </xf>
    <xf numFmtId="164" fontId="8" fillId="0" borderId="1" xfId="20" applyNumberFormat="1" applyFont="1" applyFill="1" applyBorder="1" applyAlignment="1">
      <alignment horizontal="right" vertical="center" wrapText="1"/>
      <protection/>
    </xf>
    <xf numFmtId="0" fontId="0" fillId="0" borderId="1" xfId="0" applyFont="1" applyBorder="1" applyAlignment="1">
      <alignment horizontal="left" vertical="center" wrapText="1"/>
    </xf>
    <xf numFmtId="0" fontId="0" fillId="0" borderId="1" xfId="20" applyFont="1" applyFill="1" applyBorder="1" applyAlignment="1">
      <alignment horizontal="center" vertical="center" wrapText="1"/>
      <protection/>
    </xf>
    <xf numFmtId="0" fontId="0" fillId="0" borderId="1" xfId="20" applyFont="1" applyFill="1" applyBorder="1" applyAlignment="1">
      <alignment horizontal="left" vertical="center" wrapText="1"/>
      <protection/>
    </xf>
    <xf numFmtId="164" fontId="3" fillId="0" borderId="1" xfId="20" applyNumberFormat="1" applyFont="1" applyFill="1" applyBorder="1" applyAlignment="1">
      <alignment horizontal="right" vertical="center" wrapText="1"/>
      <protection/>
    </xf>
    <xf numFmtId="164" fontId="3" fillId="0" borderId="1"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4"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8" fillId="0" borderId="0" xfId="20" applyNumberFormat="1" applyFont="1" applyFill="1" applyBorder="1" applyAlignment="1">
      <alignment horizontal="right" vertical="center" wrapText="1"/>
      <protection/>
    </xf>
    <xf numFmtId="0" fontId="6" fillId="0" borderId="1" xfId="0" applyFont="1" applyBorder="1" applyAlignment="1">
      <alignment vertical="center" wrapText="1"/>
    </xf>
    <xf numFmtId="0" fontId="14" fillId="0" borderId="1" xfId="20" applyFont="1" applyFill="1" applyBorder="1" applyAlignment="1">
      <alignment horizontal="left" vertical="center" wrapText="1"/>
      <protection/>
    </xf>
    <xf numFmtId="165" fontId="3" fillId="0" borderId="1" xfId="17" applyNumberFormat="1" applyFont="1" applyFill="1" applyBorder="1" applyAlignment="1" applyProtection="1">
      <alignment horizontal="center" vertical="center" wrapText="1"/>
      <protection/>
    </xf>
    <xf numFmtId="0" fontId="6" fillId="0" borderId="1" xfId="0" applyFont="1" applyBorder="1" applyAlignment="1">
      <alignment horizontal="left" vertical="center" wrapText="1"/>
    </xf>
    <xf numFmtId="164" fontId="3" fillId="0" borderId="1" xfId="0" applyNumberFormat="1" applyFont="1" applyBorder="1" applyAlignment="1">
      <alignment horizontal="right" vertical="center" wrapText="1"/>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2" fillId="0" borderId="0" xfId="0" applyFont="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2" borderId="1" xfId="0" applyNumberFormat="1" applyFont="1" applyFill="1" applyBorder="1" applyAlignment="1">
      <alignment horizontal="right" vertical="center" wrapText="1"/>
    </xf>
    <xf numFmtId="164" fontId="3" fillId="0" borderId="0" xfId="0" applyNumberFormat="1" applyFont="1" applyBorder="1" applyAlignment="1">
      <alignment vertical="center" wrapText="1"/>
    </xf>
    <xf numFmtId="164" fontId="8" fillId="0" borderId="8" xfId="20" applyNumberFormat="1" applyFont="1" applyFill="1" applyBorder="1" applyAlignment="1">
      <alignment horizontal="right" vertical="center" wrapText="1"/>
      <protection/>
    </xf>
    <xf numFmtId="0" fontId="9" fillId="0" borderId="1" xfId="20" applyFont="1" applyFill="1" applyBorder="1" applyAlignment="1">
      <alignment horizontal="center" vertical="center" wrapText="1"/>
      <protection/>
    </xf>
    <xf numFmtId="164" fontId="3" fillId="0" borderId="6" xfId="0" applyNumberFormat="1" applyFont="1" applyBorder="1" applyAlignment="1">
      <alignment horizontal="center" vertical="center" wrapText="1"/>
    </xf>
    <xf numFmtId="0" fontId="1" fillId="0" borderId="9" xfId="20" applyFont="1" applyFill="1" applyBorder="1" applyAlignment="1">
      <alignment horizontal="center" vertical="center" wrapText="1"/>
      <protection/>
    </xf>
    <xf numFmtId="164" fontId="8" fillId="0" borderId="9" xfId="17" applyFont="1" applyFill="1" applyBorder="1" applyAlignment="1" applyProtection="1">
      <alignment horizontal="right" vertical="center" wrapText="1"/>
      <protection/>
    </xf>
    <xf numFmtId="0" fontId="0" fillId="0" borderId="0" xfId="0" applyFont="1" applyAlignment="1">
      <alignment vertical="center" wrapText="1"/>
    </xf>
    <xf numFmtId="0" fontId="2" fillId="0" borderId="0" xfId="0" applyFont="1" applyAlignment="1">
      <alignment vertical="center" wrapText="1"/>
    </xf>
    <xf numFmtId="0" fontId="9" fillId="0" borderId="4" xfId="20" applyFont="1" applyFill="1" applyBorder="1" applyAlignment="1">
      <alignment horizontal="center" vertical="center" wrapText="1"/>
      <protection/>
    </xf>
    <xf numFmtId="3" fontId="13" fillId="0" borderId="0" xfId="0" applyNumberFormat="1" applyFont="1" applyAlignment="1">
      <alignment horizontal="right" vertical="center" wrapText="1"/>
    </xf>
    <xf numFmtId="0" fontId="0" fillId="0" borderId="9" xfId="0" applyBorder="1" applyAlignment="1">
      <alignment horizontal="center" vertical="center" wrapText="1"/>
    </xf>
    <xf numFmtId="0" fontId="7" fillId="0" borderId="0" xfId="0" applyFont="1" applyAlignment="1">
      <alignment horizontal="center" vertical="center" wrapText="1"/>
    </xf>
    <xf numFmtId="0" fontId="2" fillId="3"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2" fillId="0" borderId="1" xfId="0" applyFont="1" applyFill="1" applyBorder="1" applyAlignment="1">
      <alignment horizontal="center" vertical="center" wrapText="1"/>
    </xf>
    <xf numFmtId="164" fontId="8" fillId="0" borderId="9" xfId="20" applyNumberFormat="1" applyFont="1" applyFill="1" applyBorder="1" applyAlignment="1">
      <alignment horizontal="center" vertical="center" wrapText="1"/>
      <protection/>
    </xf>
    <xf numFmtId="164" fontId="8" fillId="0" borderId="10" xfId="20" applyNumberFormat="1" applyFont="1" applyFill="1" applyBorder="1" applyAlignment="1">
      <alignment horizontal="right" vertical="center" wrapText="1"/>
      <protection/>
    </xf>
    <xf numFmtId="164" fontId="3" fillId="0" borderId="6" xfId="0" applyNumberFormat="1" applyFont="1" applyFill="1" applyBorder="1" applyAlignment="1">
      <alignment horizontal="right" vertical="center" wrapText="1"/>
    </xf>
    <xf numFmtId="164" fontId="8" fillId="0" borderId="6" xfId="20" applyNumberFormat="1" applyFont="1" applyFill="1" applyBorder="1" applyAlignment="1">
      <alignment horizontal="right" vertical="center" wrapText="1"/>
      <protection/>
    </xf>
    <xf numFmtId="164" fontId="3" fillId="0" borderId="11" xfId="0" applyNumberFormat="1" applyFont="1" applyFill="1" applyBorder="1" applyAlignment="1">
      <alignment horizontal="right" vertical="center" wrapText="1"/>
    </xf>
    <xf numFmtId="164" fontId="3" fillId="0" borderId="12" xfId="0" applyNumberFormat="1" applyFont="1" applyBorder="1" applyAlignment="1">
      <alignment horizontal="right" vertical="center" wrapText="1"/>
    </xf>
    <xf numFmtId="164" fontId="3" fillId="0" borderId="13"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44" fontId="3" fillId="0" borderId="0" xfId="0" applyNumberFormat="1" applyFont="1" applyAlignment="1">
      <alignment horizontal="center" vertical="center" wrapText="1"/>
    </xf>
    <xf numFmtId="44" fontId="3" fillId="0" borderId="1"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0" xfId="0" applyFont="1" applyAlignment="1">
      <alignment horizontal="center" vertical="center" wrapText="1"/>
    </xf>
    <xf numFmtId="167" fontId="3" fillId="0" borderId="0" xfId="0" applyNumberFormat="1" applyFont="1" applyAlignment="1">
      <alignment horizontal="center" vertical="center" wrapText="1"/>
    </xf>
    <xf numFmtId="167" fontId="3" fillId="0" borderId="4"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167" fontId="22" fillId="4" borderId="0" xfId="0" applyNumberFormat="1" applyFont="1" applyFill="1" applyAlignment="1">
      <alignment horizontal="center" vertical="center" wrapText="1"/>
    </xf>
    <xf numFmtId="0" fontId="1" fillId="0" borderId="9" xfId="20" applyFont="1" applyFill="1" applyBorder="1" applyAlignment="1">
      <alignment horizontal="left" vertical="center" wrapText="1"/>
      <protection/>
    </xf>
    <xf numFmtId="0" fontId="9" fillId="0" borderId="9" xfId="20" applyFont="1" applyFill="1" applyBorder="1" applyAlignment="1">
      <alignment horizontal="center" vertical="center" wrapText="1"/>
      <protection/>
    </xf>
    <xf numFmtId="0" fontId="5" fillId="5" borderId="1" xfId="0"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6" fillId="0" borderId="14" xfId="0" applyFont="1" applyBorder="1" applyAlignment="1">
      <alignment vertical="center" wrapText="1"/>
    </xf>
    <xf numFmtId="0" fontId="2" fillId="0" borderId="9" xfId="0" applyFont="1" applyBorder="1" applyAlignment="1">
      <alignment horizontal="center" vertical="center" wrapText="1"/>
    </xf>
    <xf numFmtId="164" fontId="3" fillId="6" borderId="13" xfId="20" applyNumberFormat="1" applyFont="1" applyFill="1" applyBorder="1" applyAlignment="1">
      <alignment horizontal="right" vertical="center" wrapText="1"/>
      <protection/>
    </xf>
    <xf numFmtId="167" fontId="3" fillId="7" borderId="1" xfId="0" applyNumberFormat="1" applyFont="1" applyFill="1" applyBorder="1" applyAlignment="1">
      <alignment horizontal="center" vertical="center" wrapText="1"/>
    </xf>
    <xf numFmtId="0" fontId="0" fillId="0" borderId="9" xfId="0" applyFont="1" applyBorder="1" applyAlignment="1">
      <alignment vertical="center" wrapText="1"/>
    </xf>
    <xf numFmtId="0" fontId="3" fillId="0" borderId="9" xfId="0" applyFont="1" applyBorder="1" applyAlignment="1">
      <alignment horizontal="center" vertical="center" wrapText="1"/>
    </xf>
    <xf numFmtId="164" fontId="3" fillId="0" borderId="9" xfId="17" applyFont="1" applyFill="1" applyBorder="1" applyAlignment="1" applyProtection="1">
      <alignment horizontal="right" vertical="center" wrapText="1"/>
      <protection/>
    </xf>
    <xf numFmtId="0" fontId="0" fillId="0" borderId="9" xfId="0" applyFont="1" applyBorder="1" applyAlignment="1">
      <alignment horizontal="center" vertical="center" wrapText="1"/>
    </xf>
    <xf numFmtId="0" fontId="1" fillId="8" borderId="5" xfId="20" applyFont="1" applyFill="1" applyBorder="1" applyAlignment="1">
      <alignment horizontal="center" vertical="center" wrapText="1"/>
      <protection/>
    </xf>
    <xf numFmtId="164" fontId="8" fillId="0" borderId="9" xfId="17" applyFont="1" applyFill="1" applyBorder="1" applyAlignment="1" applyProtection="1">
      <alignment horizontal="center" vertical="center" wrapText="1"/>
      <protection/>
    </xf>
    <xf numFmtId="0" fontId="2" fillId="3"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5" xfId="0"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vertical="center" wrapText="1"/>
    </xf>
    <xf numFmtId="0" fontId="1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18" fillId="0" borderId="15" xfId="0" applyFont="1" applyBorder="1" applyAlignment="1">
      <alignment vertical="center" wrapText="1"/>
    </xf>
    <xf numFmtId="0" fontId="11" fillId="0" borderId="17" xfId="0" applyFont="1" applyBorder="1" applyAlignment="1">
      <alignment vertical="center" wrapText="1"/>
    </xf>
    <xf numFmtId="0" fontId="2" fillId="0" borderId="18" xfId="0" applyFont="1" applyBorder="1" applyAlignment="1">
      <alignment horizontal="center" vertical="center" wrapText="1"/>
    </xf>
    <xf numFmtId="0" fontId="0" fillId="0" borderId="18" xfId="0" applyFont="1" applyBorder="1" applyAlignment="1">
      <alignment vertical="center" wrapText="1"/>
    </xf>
    <xf numFmtId="44" fontId="3" fillId="0" borderId="9" xfId="17" applyNumberFormat="1" applyFont="1" applyFill="1" applyBorder="1" applyAlignment="1" applyProtection="1">
      <alignment horizontal="right" vertical="center" wrapText="1"/>
      <protection/>
    </xf>
    <xf numFmtId="44" fontId="20" fillId="0" borderId="9" xfId="20" applyNumberFormat="1" applyFont="1" applyFill="1" applyBorder="1" applyAlignment="1">
      <alignment horizontal="center" vertical="center" wrapText="1"/>
      <protection/>
    </xf>
    <xf numFmtId="44" fontId="8" fillId="0" borderId="9" xfId="20" applyNumberFormat="1" applyFont="1" applyFill="1" applyBorder="1" applyAlignment="1">
      <alignment horizontal="center" vertical="center" wrapText="1"/>
      <protection/>
    </xf>
    <xf numFmtId="164" fontId="8" fillId="0" borderId="9" xfId="17" applyNumberFormat="1" applyFont="1" applyFill="1" applyBorder="1" applyAlignment="1" applyProtection="1">
      <alignment horizontal="right" vertical="center" wrapText="1"/>
      <protection/>
    </xf>
    <xf numFmtId="164" fontId="3" fillId="0" borderId="9" xfId="17" applyNumberFormat="1" applyFont="1" applyFill="1" applyBorder="1" applyAlignment="1" applyProtection="1">
      <alignment horizontal="right" vertical="center" wrapText="1"/>
      <protection/>
    </xf>
    <xf numFmtId="164" fontId="8" fillId="0" borderId="9" xfId="17" applyFont="1" applyFill="1" applyBorder="1" applyAlignment="1" applyProtection="1">
      <alignment vertical="center" wrapText="1"/>
      <protection/>
    </xf>
    <xf numFmtId="164" fontId="3" fillId="0" borderId="9" xfId="20" applyNumberFormat="1" applyFont="1" applyFill="1" applyBorder="1" applyAlignment="1">
      <alignment horizontal="center" vertical="center" wrapText="1"/>
      <protection/>
    </xf>
    <xf numFmtId="164" fontId="3" fillId="0" borderId="0" xfId="0" applyNumberFormat="1" applyFont="1" applyFill="1" applyAlignment="1">
      <alignment vertical="center" wrapText="1"/>
    </xf>
    <xf numFmtId="0" fontId="11" fillId="0" borderId="9" xfId="20" applyFont="1" applyFill="1" applyBorder="1" applyAlignment="1">
      <alignment vertical="center" wrapText="1"/>
      <protection/>
    </xf>
    <xf numFmtId="0" fontId="1" fillId="0" borderId="9" xfId="20" applyFont="1" applyFill="1" applyBorder="1" applyAlignment="1">
      <alignment vertical="center" wrapText="1"/>
      <protection/>
    </xf>
    <xf numFmtId="0" fontId="11" fillId="0" borderId="9" xfId="20" applyFont="1" applyFill="1" applyBorder="1" applyAlignment="1">
      <alignment horizontal="left" vertical="center" wrapText="1"/>
      <protection/>
    </xf>
    <xf numFmtId="0" fontId="0" fillId="0" borderId="9" xfId="20" applyFont="1" applyFill="1" applyBorder="1" applyAlignment="1">
      <alignment horizontal="left" vertical="center" wrapText="1"/>
      <protection/>
    </xf>
    <xf numFmtId="0" fontId="12" fillId="0" borderId="9" xfId="20" applyFont="1" applyFill="1" applyBorder="1" applyAlignment="1">
      <alignment horizontal="center" vertical="center" wrapText="1"/>
      <protection/>
    </xf>
    <xf numFmtId="0" fontId="2" fillId="0" borderId="9" xfId="20" applyFont="1" applyFill="1" applyBorder="1" applyAlignment="1">
      <alignment horizontal="center" vertical="center" wrapText="1"/>
      <protection/>
    </xf>
    <xf numFmtId="0" fontId="11" fillId="0" borderId="9" xfId="20" applyFont="1" applyFill="1" applyBorder="1" applyAlignment="1">
      <alignment horizontal="center" vertical="center" wrapText="1"/>
      <protection/>
    </xf>
    <xf numFmtId="0" fontId="0" fillId="0" borderId="9" xfId="0" applyFont="1" applyBorder="1" applyAlignment="1">
      <alignment horizontal="left" vertical="center" wrapText="1"/>
    </xf>
    <xf numFmtId="164" fontId="3" fillId="0" borderId="13" xfId="20" applyNumberFormat="1" applyFont="1" applyFill="1" applyBorder="1" applyAlignment="1">
      <alignment horizontal="right" vertical="center" wrapText="1"/>
      <protection/>
    </xf>
    <xf numFmtId="0" fontId="0" fillId="0" borderId="0" xfId="0" applyFill="1" applyAlignment="1">
      <alignment vertical="center" wrapText="1"/>
    </xf>
    <xf numFmtId="43" fontId="6" fillId="0" borderId="0" xfId="0" applyNumberFormat="1" applyFont="1" applyFill="1" applyAlignment="1">
      <alignment vertical="center" wrapText="1"/>
    </xf>
    <xf numFmtId="0" fontId="4" fillId="0" borderId="0" xfId="0" applyFont="1" applyFill="1" applyAlignment="1">
      <alignment horizontal="center" vertical="center" wrapText="1"/>
    </xf>
    <xf numFmtId="167" fontId="3" fillId="0" borderId="0" xfId="0" applyNumberFormat="1" applyFont="1" applyFill="1" applyAlignment="1">
      <alignment horizontal="center" vertical="center" wrapText="1"/>
    </xf>
    <xf numFmtId="164" fontId="3" fillId="0" borderId="0" xfId="20" applyNumberFormat="1" applyFont="1" applyFill="1" applyBorder="1" applyAlignment="1">
      <alignment horizontal="right" vertical="center" wrapText="1"/>
      <protection/>
    </xf>
    <xf numFmtId="164" fontId="3" fillId="0" borderId="19" xfId="0" applyNumberFormat="1" applyFont="1" applyFill="1" applyBorder="1" applyAlignment="1">
      <alignment vertical="center" wrapText="1"/>
    </xf>
    <xf numFmtId="164" fontId="3" fillId="0" borderId="4" xfId="0" applyNumberFormat="1" applyFont="1" applyFill="1" applyBorder="1" applyAlignment="1">
      <alignment vertical="center" wrapText="1"/>
    </xf>
    <xf numFmtId="164" fontId="3" fillId="0" borderId="10" xfId="0" applyNumberFormat="1" applyFont="1" applyFill="1" applyBorder="1" applyAlignment="1">
      <alignment vertical="center" wrapText="1"/>
    </xf>
    <xf numFmtId="164" fontId="3" fillId="0" borderId="13" xfId="0" applyNumberFormat="1" applyFont="1" applyFill="1" applyBorder="1" applyAlignment="1">
      <alignment vertical="center" wrapText="1"/>
    </xf>
    <xf numFmtId="164" fontId="3"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4" fontId="3" fillId="0" borderId="9" xfId="0" applyNumberFormat="1" applyFont="1" applyFill="1" applyBorder="1" applyAlignment="1">
      <alignment vertical="center" wrapText="1"/>
    </xf>
    <xf numFmtId="0" fontId="0" fillId="0" borderId="0" xfId="0" applyFill="1" applyBorder="1" applyAlignment="1">
      <alignment vertical="center" wrapText="1"/>
    </xf>
    <xf numFmtId="169" fontId="0" fillId="0" borderId="0" xfId="0" applyNumberFormat="1" applyFill="1" applyAlignment="1">
      <alignment vertical="center" wrapText="1"/>
    </xf>
    <xf numFmtId="164" fontId="22" fillId="0" borderId="10" xfId="0" applyNumberFormat="1" applyFont="1" applyFill="1" applyBorder="1" applyAlignment="1">
      <alignment vertical="center" wrapText="1"/>
    </xf>
    <xf numFmtId="164" fontId="22" fillId="0" borderId="9" xfId="20" applyNumberFormat="1" applyFont="1" applyFill="1" applyBorder="1" applyAlignment="1">
      <alignment horizontal="center" vertical="center" wrapText="1"/>
      <protection/>
    </xf>
    <xf numFmtId="164" fontId="22" fillId="0" borderId="19" xfId="0" applyNumberFormat="1" applyFont="1" applyFill="1" applyBorder="1" applyAlignment="1">
      <alignment vertical="center" wrapText="1"/>
    </xf>
    <xf numFmtId="0" fontId="26" fillId="0" borderId="4" xfId="0" applyFont="1" applyFill="1" applyBorder="1" applyAlignment="1">
      <alignment horizontal="center" vertical="center" wrapText="1"/>
    </xf>
    <xf numFmtId="164" fontId="22" fillId="0" borderId="13" xfId="0" applyNumberFormat="1" applyFont="1" applyFill="1" applyBorder="1" applyAlignment="1">
      <alignment vertical="center" wrapText="1"/>
    </xf>
    <xf numFmtId="44" fontId="22" fillId="0" borderId="9" xfId="0" applyNumberFormat="1" applyFont="1" applyFill="1" applyBorder="1" applyAlignment="1">
      <alignment vertical="center" wrapText="1"/>
    </xf>
    <xf numFmtId="44" fontId="22" fillId="0" borderId="9" xfId="20" applyNumberFormat="1" applyFont="1" applyFill="1" applyBorder="1" applyAlignment="1">
      <alignment horizontal="center" vertical="center" wrapText="1"/>
      <protection/>
    </xf>
    <xf numFmtId="164" fontId="22" fillId="0" borderId="13" xfId="20" applyNumberFormat="1" applyFont="1" applyFill="1" applyBorder="1" applyAlignment="1">
      <alignment horizontal="right" vertical="center" wrapText="1"/>
      <protection/>
    </xf>
    <xf numFmtId="0" fontId="27" fillId="0" borderId="1" xfId="0" applyFont="1" applyFill="1" applyBorder="1" applyAlignment="1">
      <alignment horizontal="center" vertical="center" wrapText="1"/>
    </xf>
    <xf numFmtId="164" fontId="22" fillId="0" borderId="13" xfId="0" applyNumberFormat="1" applyFont="1" applyFill="1" applyBorder="1" applyAlignment="1">
      <alignment horizontal="right" vertical="center" wrapText="1"/>
    </xf>
    <xf numFmtId="164" fontId="22" fillId="4" borderId="10" xfId="0" applyNumberFormat="1" applyFont="1" applyFill="1" applyBorder="1" applyAlignment="1">
      <alignment vertical="center" wrapText="1"/>
    </xf>
    <xf numFmtId="164" fontId="22" fillId="4" borderId="9" xfId="20" applyNumberFormat="1" applyFont="1" applyFill="1" applyBorder="1" applyAlignment="1">
      <alignment horizontal="center" vertical="center" wrapText="1"/>
      <protection/>
    </xf>
    <xf numFmtId="164" fontId="22" fillId="4" borderId="13" xfId="0" applyNumberFormat="1" applyFont="1" applyFill="1" applyBorder="1" applyAlignment="1">
      <alignment vertical="center" wrapText="1"/>
    </xf>
    <xf numFmtId="0" fontId="26" fillId="4" borderId="1" xfId="0" applyFont="1" applyFill="1" applyBorder="1" applyAlignment="1">
      <alignment horizontal="center" vertical="center" wrapText="1"/>
    </xf>
    <xf numFmtId="44" fontId="22" fillId="0" borderId="1" xfId="0" applyNumberFormat="1" applyFont="1" applyFill="1" applyBorder="1" applyAlignment="1">
      <alignment horizontal="center" vertical="center" wrapText="1"/>
    </xf>
    <xf numFmtId="164" fontId="22" fillId="0" borderId="6" xfId="20" applyNumberFormat="1" applyFont="1" applyFill="1" applyBorder="1" applyAlignment="1">
      <alignment horizontal="right" vertical="center" wrapText="1"/>
      <protection/>
    </xf>
    <xf numFmtId="0" fontId="26" fillId="0" borderId="1" xfId="0" applyFont="1" applyFill="1" applyBorder="1" applyAlignment="1">
      <alignment horizontal="center" vertical="center" wrapText="1"/>
    </xf>
    <xf numFmtId="167" fontId="22" fillId="0" borderId="1" xfId="0" applyNumberFormat="1" applyFont="1" applyFill="1" applyBorder="1" applyAlignment="1">
      <alignment horizontal="center" vertical="center" wrapText="1"/>
    </xf>
    <xf numFmtId="164" fontId="22" fillId="0" borderId="9" xfId="17" applyFont="1" applyFill="1" applyBorder="1" applyAlignment="1" applyProtection="1">
      <alignment horizontal="right" vertical="center" wrapText="1"/>
      <protection/>
    </xf>
    <xf numFmtId="44" fontId="22" fillId="0" borderId="9" xfId="17" applyNumberFormat="1" applyFont="1" applyFill="1" applyBorder="1" applyAlignment="1" applyProtection="1">
      <alignment horizontal="right" vertical="center" wrapText="1"/>
      <protection/>
    </xf>
    <xf numFmtId="44" fontId="3" fillId="0" borderId="9" xfId="0" applyNumberFormat="1" applyFont="1" applyBorder="1" applyAlignment="1">
      <alignment horizontal="center" vertical="center" wrapText="1"/>
    </xf>
    <xf numFmtId="164" fontId="3" fillId="0" borderId="9" xfId="0" applyNumberFormat="1" applyFont="1" applyBorder="1" applyAlignment="1">
      <alignment vertical="center" wrapText="1"/>
    </xf>
    <xf numFmtId="164" fontId="22" fillId="0" borderId="9" xfId="0" applyNumberFormat="1" applyFont="1" applyFill="1" applyBorder="1" applyAlignment="1">
      <alignment vertical="center" wrapText="1"/>
    </xf>
    <xf numFmtId="164" fontId="3" fillId="0" borderId="9" xfId="0" applyNumberFormat="1" applyFont="1" applyFill="1" applyBorder="1" applyAlignment="1">
      <alignment vertical="center" wrapText="1"/>
    </xf>
    <xf numFmtId="164" fontId="22" fillId="0" borderId="9" xfId="17" applyFont="1" applyFill="1" applyBorder="1" applyAlignment="1" applyProtection="1">
      <alignment vertical="center" wrapText="1"/>
      <protection/>
    </xf>
    <xf numFmtId="164" fontId="3" fillId="0" borderId="9" xfId="0" applyNumberFormat="1" applyFont="1" applyBorder="1" applyAlignment="1">
      <alignment horizontal="center" vertical="center" wrapText="1"/>
    </xf>
    <xf numFmtId="164" fontId="10" fillId="0" borderId="9"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0" fillId="0" borderId="20" xfId="0" applyFont="1" applyBorder="1" applyAlignment="1">
      <alignment vertical="center" wrapText="1"/>
    </xf>
    <xf numFmtId="3" fontId="5" fillId="0" borderId="8" xfId="0" applyNumberFormat="1" applyFont="1" applyBorder="1" applyAlignment="1">
      <alignment horizontal="right" vertical="center" wrapText="1"/>
    </xf>
    <xf numFmtId="0" fontId="7" fillId="0" borderId="17" xfId="0" applyFont="1" applyBorder="1" applyAlignment="1">
      <alignment vertical="center" wrapText="1"/>
    </xf>
    <xf numFmtId="0" fontId="7" fillId="0" borderId="14" xfId="0" applyFont="1" applyBorder="1" applyAlignment="1">
      <alignment vertical="center" wrapText="1"/>
    </xf>
    <xf numFmtId="0" fontId="0" fillId="0" borderId="21" xfId="0" applyBorder="1" applyAlignment="1">
      <alignment horizontal="center" vertical="center" wrapText="1"/>
    </xf>
    <xf numFmtId="3" fontId="5" fillId="0" borderId="22" xfId="0"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0" fillId="0" borderId="14" xfId="0" applyNumberFormat="1" applyFont="1" applyBorder="1" applyAlignment="1">
      <alignment horizontal="right" vertical="center" wrapText="1"/>
    </xf>
    <xf numFmtId="3" fontId="2" fillId="0" borderId="8"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4" fontId="10" fillId="0" borderId="14" xfId="17" applyNumberFormat="1" applyFont="1" applyFill="1" applyBorder="1" applyAlignment="1" applyProtection="1">
      <alignment horizontal="right" vertical="center" wrapText="1"/>
      <protection/>
    </xf>
    <xf numFmtId="0" fontId="5" fillId="0" borderId="14" xfId="0" applyFont="1" applyBorder="1" applyAlignment="1">
      <alignment horizontal="right" vertical="center" wrapText="1"/>
    </xf>
    <xf numFmtId="164" fontId="22" fillId="0" borderId="17" xfId="0" applyNumberFormat="1" applyFont="1" applyFill="1" applyBorder="1" applyAlignment="1">
      <alignment vertical="center" wrapText="1"/>
    </xf>
    <xf numFmtId="167" fontId="3" fillId="0" borderId="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164" fontId="22" fillId="0" borderId="2" xfId="0" applyNumberFormat="1" applyFont="1" applyFill="1" applyBorder="1" applyAlignment="1">
      <alignment vertical="center" wrapText="1"/>
    </xf>
    <xf numFmtId="164" fontId="22" fillId="4" borderId="2" xfId="0" applyNumberFormat="1" applyFont="1" applyFill="1" applyBorder="1" applyAlignment="1">
      <alignment vertical="center" wrapText="1"/>
    </xf>
    <xf numFmtId="44" fontId="22" fillId="0" borderId="15" xfId="0" applyNumberFormat="1" applyFont="1" applyFill="1" applyBorder="1" applyAlignment="1">
      <alignment horizontal="center" vertical="center" wrapText="1"/>
    </xf>
    <xf numFmtId="167" fontId="22" fillId="0" borderId="15" xfId="0" applyNumberFormat="1" applyFont="1" applyFill="1" applyBorder="1" applyAlignment="1">
      <alignment horizontal="center" vertical="center" wrapText="1"/>
    </xf>
    <xf numFmtId="44" fontId="28" fillId="0" borderId="9" xfId="20" applyNumberFormat="1" applyFont="1" applyFill="1" applyBorder="1" applyAlignment="1">
      <alignment horizontal="center" vertical="center" wrapText="1"/>
      <protection/>
    </xf>
    <xf numFmtId="44" fontId="8" fillId="9" borderId="9" xfId="20" applyNumberFormat="1" applyFont="1" applyFill="1" applyBorder="1" applyAlignment="1">
      <alignment horizontal="center" vertical="center" wrapText="1"/>
      <protection/>
    </xf>
    <xf numFmtId="44" fontId="3" fillId="9" borderId="9" xfId="17" applyNumberFormat="1" applyFont="1" applyFill="1" applyBorder="1" applyAlignment="1" applyProtection="1">
      <alignment horizontal="right" vertical="center" wrapText="1"/>
      <protection/>
    </xf>
    <xf numFmtId="164" fontId="22" fillId="0" borderId="9" xfId="0" applyNumberFormat="1" applyFont="1" applyFill="1" applyBorder="1" applyAlignment="1">
      <alignment horizontal="center" vertical="center" wrapText="1"/>
    </xf>
    <xf numFmtId="44" fontId="5" fillId="0" borderId="9" xfId="20" applyNumberFormat="1" applyFont="1" applyFill="1" applyBorder="1" applyAlignment="1">
      <alignment horizontal="center" vertical="center" wrapText="1"/>
      <protection/>
    </xf>
    <xf numFmtId="44" fontId="20" fillId="9" borderId="9" xfId="20" applyNumberFormat="1" applyFont="1" applyFill="1" applyBorder="1" applyAlignment="1">
      <alignment horizontal="center" vertical="center" wrapText="1"/>
      <protection/>
    </xf>
    <xf numFmtId="44" fontId="3" fillId="0" borderId="9" xfId="20" applyNumberFormat="1" applyFont="1" applyFill="1" applyBorder="1" applyAlignment="1">
      <alignment horizontal="center" vertical="center" wrapText="1"/>
      <protection/>
    </xf>
    <xf numFmtId="44" fontId="3" fillId="0" borderId="9" xfId="17" applyNumberFormat="1" applyFont="1" applyFill="1" applyBorder="1" applyAlignment="1" applyProtection="1">
      <alignment horizontal="center" vertical="center" wrapText="1"/>
      <protection/>
    </xf>
    <xf numFmtId="0" fontId="0" fillId="0" borderId="9" xfId="0" applyFill="1" applyBorder="1" applyAlignment="1">
      <alignment vertical="center" wrapText="1"/>
    </xf>
    <xf numFmtId="44" fontId="3" fillId="0" borderId="9" xfId="0" applyNumberFormat="1" applyFont="1" applyFill="1" applyBorder="1" applyAlignment="1">
      <alignment horizontal="right" vertical="center" wrapText="1"/>
    </xf>
    <xf numFmtId="44" fontId="3" fillId="0" borderId="9" xfId="0" applyNumberFormat="1" applyFont="1" applyFill="1" applyBorder="1" applyAlignment="1">
      <alignment horizontal="center" vertical="center" wrapText="1"/>
    </xf>
    <xf numFmtId="0" fontId="0" fillId="0" borderId="9" xfId="20" applyFont="1" applyFill="1" applyBorder="1" applyAlignment="1">
      <alignment horizontal="center" vertical="center" wrapText="1"/>
      <protection/>
    </xf>
    <xf numFmtId="164" fontId="22" fillId="0" borderId="9" xfId="20" applyNumberFormat="1" applyFont="1" applyFill="1" applyBorder="1" applyAlignment="1">
      <alignment horizontal="right" vertical="center" wrapText="1"/>
      <protection/>
    </xf>
    <xf numFmtId="164" fontId="22" fillId="0" borderId="9" xfId="0" applyNumberFormat="1" applyFont="1" applyFill="1" applyBorder="1" applyAlignment="1">
      <alignment horizontal="right" vertical="center" wrapText="1"/>
    </xf>
    <xf numFmtId="164" fontId="3" fillId="0" borderId="9" xfId="0" applyNumberFormat="1" applyFont="1" applyFill="1" applyBorder="1" applyAlignment="1">
      <alignment horizontal="right" vertical="center" wrapText="1"/>
    </xf>
    <xf numFmtId="0" fontId="0" fillId="0" borderId="9" xfId="20" applyFont="1" applyFill="1" applyBorder="1" applyAlignment="1">
      <alignment horizontal="center" vertical="center" wrapText="1"/>
      <protection/>
    </xf>
    <xf numFmtId="164" fontId="3" fillId="0" borderId="9" xfId="20" applyNumberFormat="1" applyFont="1" applyFill="1" applyBorder="1" applyAlignment="1">
      <alignment horizontal="right" vertical="center" wrapText="1"/>
      <protection/>
    </xf>
    <xf numFmtId="0" fontId="14" fillId="0" borderId="9" xfId="20" applyFont="1" applyFill="1" applyBorder="1" applyAlignment="1">
      <alignment horizontal="left" vertical="center" wrapText="1"/>
      <protection/>
    </xf>
    <xf numFmtId="0" fontId="6" fillId="0" borderId="9" xfId="0" applyFont="1" applyBorder="1" applyAlignment="1">
      <alignment horizontal="left" vertical="center" wrapText="1"/>
    </xf>
    <xf numFmtId="0" fontId="1" fillId="0" borderId="23" xfId="20" applyFont="1" applyFill="1" applyBorder="1" applyAlignment="1">
      <alignment horizontal="center" vertical="center" wrapText="1"/>
      <protection/>
    </xf>
    <xf numFmtId="0" fontId="1" fillId="0" borderId="24" xfId="20" applyFont="1" applyFill="1" applyBorder="1" applyAlignment="1">
      <alignment horizontal="center" vertical="center" wrapText="1"/>
      <protection/>
    </xf>
    <xf numFmtId="0" fontId="1" fillId="0" borderId="24" xfId="20" applyFont="1" applyFill="1" applyBorder="1" applyAlignment="1">
      <alignment horizontal="left" vertical="center" wrapText="1"/>
      <protection/>
    </xf>
    <xf numFmtId="0" fontId="9" fillId="0" borderId="24" xfId="20" applyFont="1" applyFill="1" applyBorder="1" applyAlignment="1">
      <alignment horizontal="center" vertical="center" wrapText="1"/>
      <protection/>
    </xf>
    <xf numFmtId="44" fontId="3" fillId="0" borderId="24" xfId="17" applyNumberFormat="1" applyFont="1" applyFill="1" applyBorder="1" applyAlignment="1" applyProtection="1">
      <alignment horizontal="right" vertical="center" wrapText="1"/>
      <protection/>
    </xf>
    <xf numFmtId="44" fontId="20" fillId="0" borderId="24" xfId="20" applyNumberFormat="1" applyFont="1" applyFill="1" applyBorder="1" applyAlignment="1">
      <alignment horizontal="center" vertical="center" wrapText="1"/>
      <protection/>
    </xf>
    <xf numFmtId="164" fontId="22" fillId="0" borderId="24" xfId="17" applyFont="1" applyFill="1" applyBorder="1" applyAlignment="1" applyProtection="1">
      <alignment horizontal="right" vertical="center" wrapText="1"/>
      <protection/>
    </xf>
    <xf numFmtId="44" fontId="28" fillId="0" borderId="24" xfId="20" applyNumberFormat="1" applyFont="1" applyFill="1" applyBorder="1" applyAlignment="1">
      <alignment horizontal="center" vertical="center" wrapText="1"/>
      <protection/>
    </xf>
    <xf numFmtId="3" fontId="13" fillId="0" borderId="25" xfId="17" applyNumberFormat="1" applyFont="1" applyFill="1" applyBorder="1" applyAlignment="1" applyProtection="1">
      <alignment horizontal="right" vertical="center" wrapText="1"/>
      <protection/>
    </xf>
    <xf numFmtId="0" fontId="1" fillId="0" borderId="26" xfId="20" applyFont="1" applyFill="1" applyBorder="1" applyAlignment="1">
      <alignment horizontal="center" vertical="center" wrapText="1"/>
      <protection/>
    </xf>
    <xf numFmtId="3" fontId="13" fillId="0" borderId="27" xfId="17" applyNumberFormat="1" applyFont="1" applyFill="1" applyBorder="1" applyAlignment="1" applyProtection="1">
      <alignment horizontal="right" vertical="center" wrapText="1"/>
      <protection/>
    </xf>
    <xf numFmtId="3" fontId="5" fillId="0" borderId="27" xfId="0" applyNumberFormat="1" applyFont="1" applyBorder="1" applyAlignment="1">
      <alignment horizontal="right" vertical="center" wrapText="1"/>
    </xf>
    <xf numFmtId="0" fontId="0" fillId="0" borderId="26" xfId="0" applyBorder="1" applyAlignment="1">
      <alignment horizontal="center" vertical="center" wrapText="1"/>
    </xf>
    <xf numFmtId="3" fontId="13" fillId="0" borderId="27" xfId="17" applyNumberFormat="1" applyFont="1" applyFill="1" applyBorder="1" applyAlignment="1" applyProtection="1">
      <alignment vertical="center" wrapText="1"/>
      <protection/>
    </xf>
    <xf numFmtId="3" fontId="13" fillId="0" borderId="27" xfId="0" applyNumberFormat="1" applyFont="1" applyBorder="1" applyAlignment="1">
      <alignment vertical="center" wrapText="1"/>
    </xf>
    <xf numFmtId="0" fontId="13" fillId="0" borderId="27" xfId="0" applyFont="1" applyBorder="1" applyAlignment="1">
      <alignment horizontal="right" vertical="center" wrapText="1"/>
    </xf>
    <xf numFmtId="0" fontId="0" fillId="0" borderId="26" xfId="20" applyFont="1" applyFill="1" applyBorder="1" applyAlignment="1">
      <alignment horizontal="center" vertical="center" wrapText="1"/>
      <protection/>
    </xf>
    <xf numFmtId="1" fontId="13" fillId="0" borderId="27" xfId="0" applyNumberFormat="1" applyFont="1" applyBorder="1" applyAlignment="1">
      <alignment horizontal="right" vertical="center" wrapText="1"/>
    </xf>
    <xf numFmtId="3" fontId="13" fillId="0" borderId="27" xfId="0" applyNumberFormat="1" applyFont="1" applyBorder="1" applyAlignment="1">
      <alignment horizontal="right" vertical="center" wrapText="1"/>
    </xf>
    <xf numFmtId="0" fontId="1" fillId="0" borderId="28" xfId="20" applyFont="1" applyFill="1" applyBorder="1" applyAlignment="1">
      <alignment horizontal="center" vertical="center" wrapText="1"/>
      <protection/>
    </xf>
    <xf numFmtId="0" fontId="1" fillId="0" borderId="29" xfId="20" applyFont="1" applyFill="1" applyBorder="1" applyAlignment="1">
      <alignment horizontal="center" vertical="center" wrapText="1"/>
      <protection/>
    </xf>
    <xf numFmtId="0" fontId="6" fillId="0" borderId="29" xfId="0" applyFont="1" applyBorder="1" applyAlignment="1">
      <alignment horizontal="left" vertical="center" wrapText="1"/>
    </xf>
    <xf numFmtId="0" fontId="2" fillId="0" borderId="29" xfId="0" applyFont="1" applyBorder="1" applyAlignment="1">
      <alignment horizontal="center" vertical="center" wrapText="1"/>
    </xf>
    <xf numFmtId="44" fontId="3" fillId="0" borderId="29" xfId="0" applyNumberFormat="1" applyFont="1" applyBorder="1" applyAlignment="1">
      <alignment horizontal="center" vertical="center" wrapText="1"/>
    </xf>
    <xf numFmtId="164" fontId="3" fillId="0" borderId="29" xfId="0" applyNumberFormat="1" applyFont="1" applyBorder="1" applyAlignment="1">
      <alignment vertical="center" wrapText="1"/>
    </xf>
    <xf numFmtId="164" fontId="3" fillId="0" borderId="29"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0" fontId="1" fillId="0" borderId="9" xfId="20" applyFont="1" applyFill="1" applyBorder="1" applyAlignment="1" quotePrefix="1">
      <alignment horizontal="center" vertical="center" wrapText="1"/>
      <protection/>
    </xf>
    <xf numFmtId="0" fontId="0" fillId="0" borderId="9" xfId="0" applyFont="1" applyBorder="1" applyAlignment="1">
      <alignment horizontal="center" vertical="center" wrapText="1"/>
    </xf>
    <xf numFmtId="0" fontId="29"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9" xfId="0" applyFont="1" applyBorder="1" applyAlignment="1">
      <alignment horizontal="center" vertical="center" wrapText="1"/>
    </xf>
    <xf numFmtId="3" fontId="7" fillId="0" borderId="27" xfId="17" applyNumberFormat="1" applyFont="1" applyFill="1" applyBorder="1" applyAlignment="1" applyProtection="1">
      <alignment horizontal="center" vertical="center" wrapText="1"/>
      <protection/>
    </xf>
    <xf numFmtId="3" fontId="0" fillId="0" borderId="27" xfId="0" applyNumberFormat="1" applyFont="1" applyBorder="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6" fillId="0" borderId="9" xfId="20" applyFont="1" applyFill="1" applyBorder="1" applyAlignment="1">
      <alignment horizontal="left" vertical="center" wrapText="1"/>
      <protection/>
    </xf>
    <xf numFmtId="0" fontId="2" fillId="0" borderId="9" xfId="20" applyFont="1" applyFill="1" applyBorder="1" applyAlignment="1">
      <alignment horizontal="left" vertical="center" wrapText="1"/>
      <protection/>
    </xf>
    <xf numFmtId="0" fontId="2" fillId="10"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0" fillId="0" borderId="8" xfId="0" applyFont="1" applyBorder="1" applyAlignment="1">
      <alignment horizontal="center" vertical="center" wrapText="1"/>
    </xf>
    <xf numFmtId="167" fontId="2" fillId="3" borderId="3"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30" xfId="0" applyFont="1" applyBorder="1" applyAlignment="1">
      <alignment horizontal="center" vertical="center" wrapText="1"/>
    </xf>
    <xf numFmtId="164" fontId="9" fillId="3" borderId="13" xfId="20" applyNumberFormat="1" applyFont="1" applyFill="1" applyBorder="1" applyAlignment="1">
      <alignment horizontal="center" vertical="center" wrapText="1"/>
      <protection/>
    </xf>
    <xf numFmtId="164" fontId="9" fillId="3" borderId="1" xfId="20" applyNumberFormat="1" applyFont="1" applyFill="1" applyBorder="1" applyAlignment="1">
      <alignment horizontal="center" vertical="center" wrapText="1"/>
      <protection/>
    </xf>
    <xf numFmtId="0" fontId="6" fillId="2" borderId="4" xfId="0" applyFont="1" applyFill="1" applyBorder="1" applyAlignment="1">
      <alignment horizontal="center" vertical="center" wrapText="1"/>
    </xf>
    <xf numFmtId="0" fontId="9" fillId="3" borderId="1" xfId="20" applyFont="1" applyFill="1" applyBorder="1" applyAlignment="1">
      <alignment horizontal="center" vertical="center" wrapText="1"/>
      <protection/>
    </xf>
    <xf numFmtId="164" fontId="9" fillId="3" borderId="5" xfId="20" applyNumberFormat="1" applyFont="1" applyFill="1" applyBorder="1" applyAlignment="1">
      <alignment horizontal="center" vertical="center" wrapText="1"/>
      <protection/>
    </xf>
    <xf numFmtId="164" fontId="9" fillId="3" borderId="4" xfId="20" applyNumberFormat="1" applyFont="1" applyFill="1" applyBorder="1" applyAlignment="1">
      <alignment horizontal="center" vertical="center" wrapText="1"/>
      <protection/>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9" fillId="3" borderId="3" xfId="20" applyNumberFormat="1" applyFont="1" applyFill="1" applyBorder="1" applyAlignment="1">
      <alignment horizontal="center" vertical="center" wrapText="1"/>
      <protection/>
    </xf>
    <xf numFmtId="0" fontId="2" fillId="3" borderId="5"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7" fontId="2" fillId="3" borderId="4"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3" fontId="2" fillId="3" borderId="4"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7" fillId="0" borderId="1" xfId="0" applyFont="1" applyBorder="1" applyAlignment="1">
      <alignment horizontal="left" vertical="top"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8" fillId="3" borderId="1" xfId="20" applyFont="1" applyFill="1" applyBorder="1" applyAlignment="1">
      <alignment horizontal="center" vertical="center" wrapText="1"/>
      <protection/>
    </xf>
    <xf numFmtId="14" fontId="3" fillId="3" borderId="1" xfId="0" applyNumberFormat="1" applyFont="1" applyFill="1" applyBorder="1" applyAlignment="1">
      <alignment horizontal="center" vertical="center" wrapText="1"/>
    </xf>
    <xf numFmtId="164" fontId="8" fillId="3" borderId="1" xfId="20"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44" fontId="8" fillId="0" borderId="24" xfId="20" applyNumberFormat="1" applyFont="1" applyFill="1" applyBorder="1" applyAlignment="1">
      <alignment horizontal="center" vertical="center" wrapText="1"/>
      <protection/>
    </xf>
    <xf numFmtId="44" fontId="8" fillId="0" borderId="29" xfId="20" applyNumberFormat="1" applyFont="1" applyFill="1" applyBorder="1" applyAlignment="1">
      <alignment horizontal="center" vertical="center" wrapText="1"/>
      <protection/>
    </xf>
    <xf numFmtId="3" fontId="2" fillId="0" borderId="14" xfId="0" applyNumberFormat="1" applyFont="1" applyFill="1" applyBorder="1" applyAlignment="1">
      <alignment horizontal="center" vertical="center" wrapText="1"/>
    </xf>
    <xf numFmtId="0" fontId="20" fillId="0" borderId="23" xfId="20" applyFont="1" applyFill="1" applyBorder="1" applyAlignment="1">
      <alignment horizontal="center" vertical="center" wrapText="1"/>
      <protection/>
    </xf>
    <xf numFmtId="0" fontId="20" fillId="0" borderId="28" xfId="20" applyFont="1" applyFill="1" applyBorder="1" applyAlignment="1">
      <alignment horizontal="center" vertical="center" wrapText="1"/>
      <protection/>
    </xf>
    <xf numFmtId="0" fontId="20" fillId="0" borderId="24" xfId="20" applyFont="1" applyFill="1" applyBorder="1" applyAlignment="1">
      <alignment horizontal="center" vertical="center" wrapText="1"/>
      <protection/>
    </xf>
    <xf numFmtId="0" fontId="20" fillId="0" borderId="29" xfId="20" applyFont="1" applyFill="1" applyBorder="1" applyAlignment="1">
      <alignment horizontal="center" vertical="center" wrapText="1"/>
      <protection/>
    </xf>
    <xf numFmtId="164" fontId="8" fillId="0" borderId="24" xfId="20" applyNumberFormat="1" applyFont="1" applyFill="1" applyBorder="1" applyAlignment="1">
      <alignment horizontal="center" vertical="center" wrapText="1"/>
      <protection/>
    </xf>
    <xf numFmtId="164" fontId="8" fillId="0" borderId="29" xfId="20" applyNumberFormat="1" applyFont="1" applyFill="1" applyBorder="1" applyAlignment="1">
      <alignment horizontal="center" vertical="center" wrapText="1"/>
      <protection/>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164" fontId="9" fillId="0" borderId="24" xfId="20" applyNumberFormat="1" applyFont="1" applyFill="1" applyBorder="1" applyAlignment="1">
      <alignment horizontal="center" vertical="center" wrapText="1"/>
      <protection/>
    </xf>
    <xf numFmtId="164" fontId="9" fillId="0" borderId="29" xfId="20" applyNumberFormat="1" applyFont="1" applyFill="1" applyBorder="1" applyAlignment="1">
      <alignment horizontal="center" vertical="center" wrapText="1"/>
      <protection/>
    </xf>
    <xf numFmtId="164" fontId="14" fillId="0" borderId="29" xfId="20" applyNumberFormat="1" applyFont="1" applyFill="1" applyBorder="1" applyAlignment="1">
      <alignment horizontal="center" vertical="center" wrapText="1"/>
      <protection/>
    </xf>
    <xf numFmtId="3" fontId="2" fillId="0" borderId="25" xfId="20" applyNumberFormat="1" applyFont="1" applyFill="1" applyBorder="1" applyAlignment="1">
      <alignment horizontal="center" vertical="center" wrapText="1"/>
      <protection/>
    </xf>
    <xf numFmtId="3" fontId="2" fillId="0" borderId="33" xfId="20" applyNumberFormat="1" applyFont="1" applyFill="1" applyBorder="1" applyAlignment="1">
      <alignment horizontal="center" vertical="center" wrapText="1"/>
      <protection/>
    </xf>
  </cellXfs>
  <cellStyles count="10">
    <cellStyle name="Normal" xfId="0"/>
    <cellStyle name="Hyperlink" xfId="15"/>
    <cellStyle name="Followed Hyperlink" xfId="16"/>
    <cellStyle name="Euro" xfId="17"/>
    <cellStyle name="Comma" xfId="18"/>
    <cellStyle name="Comma [0]" xfId="19"/>
    <cellStyle name="Normale_Foglio1"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77</xdr:row>
      <xdr:rowOff>333375</xdr:rowOff>
    </xdr:from>
    <xdr:to>
      <xdr:col>9</xdr:col>
      <xdr:colOff>0</xdr:colOff>
      <xdr:row>82</xdr:row>
      <xdr:rowOff>609600</xdr:rowOff>
    </xdr:to>
    <xdr:sp>
      <xdr:nvSpPr>
        <xdr:cNvPr id="1" name="AutoShape 21"/>
        <xdr:cNvSpPr>
          <a:spLocks/>
        </xdr:cNvSpPr>
      </xdr:nvSpPr>
      <xdr:spPr>
        <a:xfrm rot="10800000">
          <a:off x="10229850" y="26193750"/>
          <a:ext cx="0" cy="2943225"/>
        </a:xfrm>
        <a:prstGeom prst="curvedRightArrow">
          <a:avLst>
            <a:gd name="adj" fmla="val 20430"/>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28"/>
  <sheetViews>
    <sheetView zoomScale="75" zoomScaleNormal="75" workbookViewId="0" topLeftCell="I1">
      <selection activeCell="W5" sqref="W5:W18"/>
    </sheetView>
  </sheetViews>
  <sheetFormatPr defaultColWidth="9.140625" defaultRowHeight="40.5" customHeight="1"/>
  <cols>
    <col min="1" max="1" width="10.57421875" style="7" customWidth="1"/>
    <col min="2" max="2" width="5.7109375" style="1" bestFit="1" customWidth="1"/>
    <col min="3" max="3" width="14.00390625" style="1" bestFit="1" customWidth="1"/>
    <col min="4" max="4" width="36.00390625" style="2" customWidth="1"/>
    <col min="5" max="5" width="29.8515625" style="2" customWidth="1"/>
    <col min="6" max="6" width="25.8515625" style="3" bestFit="1" customWidth="1"/>
    <col min="7" max="8" width="15.421875" style="4" hidden="1" customWidth="1"/>
    <col min="9" max="9" width="15.00390625" style="5" bestFit="1" customWidth="1"/>
    <col min="10" max="10" width="15.00390625" style="6" bestFit="1" customWidth="1"/>
    <col min="11" max="12" width="14.421875" style="7" customWidth="1"/>
    <col min="13" max="13" width="20.57421875" style="8" customWidth="1"/>
    <col min="14" max="14" width="0" style="7" hidden="1" customWidth="1"/>
    <col min="15" max="15" width="18.57421875" style="7" hidden="1" customWidth="1"/>
    <col min="16" max="17" width="18.57421875" style="7" customWidth="1"/>
    <col min="18" max="18" width="18.57421875" style="7" hidden="1" customWidth="1"/>
    <col min="19" max="19" width="14.8515625" style="9" hidden="1" customWidth="1"/>
    <col min="20" max="20" width="16.8515625" style="85" bestFit="1" customWidth="1"/>
    <col min="21" max="22" width="16.8515625" style="85" hidden="1" customWidth="1"/>
    <col min="23" max="23" width="14.8515625" style="84" customWidth="1"/>
    <col min="24" max="24" width="14.421875" style="10" customWidth="1"/>
    <col min="25" max="25" width="8.8515625" style="65" customWidth="1"/>
    <col min="26" max="16384" width="5.8515625" style="7" customWidth="1"/>
  </cols>
  <sheetData>
    <row r="1" spans="2:25" ht="63.75" customHeight="1">
      <c r="B1" s="262" t="s">
        <v>515</v>
      </c>
      <c r="C1" s="263"/>
      <c r="D1" s="260" t="s">
        <v>514</v>
      </c>
      <c r="E1" s="261"/>
      <c r="F1" s="261"/>
      <c r="G1" s="261"/>
      <c r="H1" s="261"/>
      <c r="I1" s="261"/>
      <c r="J1" s="261"/>
      <c r="K1" s="261"/>
      <c r="L1" s="261"/>
      <c r="M1" s="261"/>
      <c r="N1" s="261"/>
      <c r="O1" s="261"/>
      <c r="P1" s="261"/>
      <c r="Q1" s="261"/>
      <c r="R1" s="94"/>
      <c r="T1" s="89">
        <v>0.21</v>
      </c>
      <c r="U1" s="89"/>
      <c r="V1" s="89"/>
      <c r="W1" s="276" t="s">
        <v>502</v>
      </c>
      <c r="X1" s="276"/>
      <c r="Y1" s="276"/>
    </row>
    <row r="2" spans="2:25" ht="49.5" customHeight="1">
      <c r="B2" s="266" t="s">
        <v>97</v>
      </c>
      <c r="C2" s="266"/>
      <c r="D2" s="266"/>
      <c r="E2" s="266"/>
      <c r="F2" s="266"/>
      <c r="G2" s="266"/>
      <c r="H2" s="266"/>
      <c r="I2" s="266"/>
      <c r="J2" s="266"/>
      <c r="K2" s="266"/>
      <c r="L2" s="266"/>
      <c r="M2" s="266"/>
      <c r="N2" s="266"/>
      <c r="O2" s="12"/>
      <c r="P2" s="12"/>
      <c r="Q2" s="12"/>
      <c r="R2" s="12"/>
      <c r="T2" s="257"/>
      <c r="U2" s="257"/>
      <c r="V2" s="257"/>
      <c r="W2" s="257"/>
      <c r="X2" s="257"/>
      <c r="Y2" s="257"/>
    </row>
    <row r="3" spans="1:25" s="60" customFormat="1" ht="31.5" customHeight="1">
      <c r="A3" s="258" t="s">
        <v>499</v>
      </c>
      <c r="B3" s="267" t="s">
        <v>98</v>
      </c>
      <c r="C3" s="267" t="s">
        <v>99</v>
      </c>
      <c r="D3" s="267" t="s">
        <v>100</v>
      </c>
      <c r="E3" s="267" t="s">
        <v>101</v>
      </c>
      <c r="F3" s="267" t="s">
        <v>102</v>
      </c>
      <c r="G3" s="274" t="s">
        <v>103</v>
      </c>
      <c r="H3" s="274"/>
      <c r="I3" s="264" t="s">
        <v>104</v>
      </c>
      <c r="J3" s="265" t="s">
        <v>105</v>
      </c>
      <c r="K3" s="271" t="s">
        <v>500</v>
      </c>
      <c r="L3" s="268" t="s">
        <v>501</v>
      </c>
      <c r="M3" s="265" t="s">
        <v>106</v>
      </c>
      <c r="N3" s="271" t="s">
        <v>107</v>
      </c>
      <c r="O3" s="265" t="s">
        <v>108</v>
      </c>
      <c r="P3" s="268" t="s">
        <v>498</v>
      </c>
      <c r="Q3" s="268" t="s">
        <v>501</v>
      </c>
      <c r="R3" s="265" t="s">
        <v>488</v>
      </c>
      <c r="S3" s="270" t="s">
        <v>109</v>
      </c>
      <c r="T3" s="259" t="s">
        <v>503</v>
      </c>
      <c r="U3" s="259" t="s">
        <v>513</v>
      </c>
      <c r="V3" s="259" t="s">
        <v>512</v>
      </c>
      <c r="W3" s="256" t="s">
        <v>505</v>
      </c>
      <c r="X3" s="277" t="s">
        <v>504</v>
      </c>
      <c r="Y3" s="279" t="s">
        <v>516</v>
      </c>
    </row>
    <row r="4" spans="1:25" s="61" customFormat="1" ht="33" customHeight="1">
      <c r="A4" s="258"/>
      <c r="B4" s="267"/>
      <c r="C4" s="267"/>
      <c r="D4" s="267"/>
      <c r="E4" s="267"/>
      <c r="F4" s="267"/>
      <c r="G4" s="13" t="s">
        <v>111</v>
      </c>
      <c r="H4" s="13" t="s">
        <v>112</v>
      </c>
      <c r="I4" s="264"/>
      <c r="J4" s="265"/>
      <c r="K4" s="273"/>
      <c r="L4" s="272"/>
      <c r="M4" s="265"/>
      <c r="N4" s="271"/>
      <c r="O4" s="265"/>
      <c r="P4" s="269"/>
      <c r="Q4" s="272"/>
      <c r="R4" s="265"/>
      <c r="S4" s="271"/>
      <c r="T4" s="275"/>
      <c r="U4" s="259"/>
      <c r="V4" s="259"/>
      <c r="W4" s="256"/>
      <c r="X4" s="278"/>
      <c r="Y4" s="280"/>
    </row>
    <row r="5" spans="1:26" ht="21.75" customHeight="1">
      <c r="A5" s="1">
        <v>1</v>
      </c>
      <c r="B5" s="15" t="s">
        <v>113</v>
      </c>
      <c r="C5" s="16" t="s">
        <v>114</v>
      </c>
      <c r="D5" s="17" t="s">
        <v>115</v>
      </c>
      <c r="E5" s="18" t="s">
        <v>116</v>
      </c>
      <c r="F5" s="19" t="s">
        <v>117</v>
      </c>
      <c r="G5" s="20">
        <v>38899</v>
      </c>
      <c r="H5" s="20">
        <v>41090</v>
      </c>
      <c r="I5" s="21">
        <v>12673.72</v>
      </c>
      <c r="J5" s="71">
        <v>12673.72</v>
      </c>
      <c r="K5" s="140">
        <v>10138.97</v>
      </c>
      <c r="L5" s="70" t="s">
        <v>496</v>
      </c>
      <c r="M5" s="140">
        <v>10138.97</v>
      </c>
      <c r="N5" s="141">
        <f aca="true" t="shared" si="0" ref="N5:N18">J5-M5</f>
        <v>2534.75</v>
      </c>
      <c r="O5" s="141">
        <f>(M5/365)*135</f>
        <v>3750.0299999999997</v>
      </c>
      <c r="P5" s="151">
        <v>13744.5</v>
      </c>
      <c r="Q5" s="152" t="s">
        <v>496</v>
      </c>
      <c r="R5" s="153"/>
      <c r="S5" s="154">
        <v>9</v>
      </c>
      <c r="T5" s="151">
        <v>13744.5</v>
      </c>
      <c r="U5" s="86"/>
      <c r="V5" s="81"/>
      <c r="W5" s="82">
        <v>175</v>
      </c>
      <c r="X5" s="62">
        <v>192</v>
      </c>
      <c r="Y5" s="77"/>
      <c r="Z5" s="7">
        <v>1</v>
      </c>
    </row>
    <row r="6" spans="1:26" ht="52.5" customHeight="1">
      <c r="A6" s="1">
        <v>2</v>
      </c>
      <c r="B6" s="22" t="s">
        <v>113</v>
      </c>
      <c r="C6" s="23" t="s">
        <v>119</v>
      </c>
      <c r="D6" s="24" t="s">
        <v>115</v>
      </c>
      <c r="E6" s="25" t="s">
        <v>120</v>
      </c>
      <c r="F6" s="26" t="s">
        <v>121</v>
      </c>
      <c r="G6" s="27">
        <v>39904</v>
      </c>
      <c r="H6" s="27">
        <v>42094</v>
      </c>
      <c r="I6" s="28">
        <v>12225</v>
      </c>
      <c r="J6" s="72">
        <v>12518.4</v>
      </c>
      <c r="K6" s="155">
        <v>10014.72</v>
      </c>
      <c r="L6" s="152" t="s">
        <v>496</v>
      </c>
      <c r="M6" s="155">
        <v>10014.72</v>
      </c>
      <c r="N6" s="144">
        <f t="shared" si="0"/>
        <v>2503.6800000000003</v>
      </c>
      <c r="O6" s="141">
        <f aca="true" t="shared" si="1" ref="O6:O18">(M6/365)*135</f>
        <v>3704.074520547945</v>
      </c>
      <c r="P6" s="142">
        <v>7558.78</v>
      </c>
      <c r="Q6" s="70" t="s">
        <v>496</v>
      </c>
      <c r="R6" s="143"/>
      <c r="S6" s="145">
        <v>8</v>
      </c>
      <c r="T6" s="146">
        <v>7558.78</v>
      </c>
      <c r="U6" s="97">
        <v>7558.78</v>
      </c>
      <c r="V6" s="81">
        <f>IF(M6&gt;T6,M6-T6,0)</f>
        <v>2455.9399999999996</v>
      </c>
      <c r="W6" s="79">
        <v>163.61</v>
      </c>
      <c r="X6" s="69">
        <v>163.61</v>
      </c>
      <c r="Y6" s="92" t="s">
        <v>497</v>
      </c>
      <c r="Z6" s="7">
        <v>2</v>
      </c>
    </row>
    <row r="7" spans="1:26" ht="52.5" customHeight="1">
      <c r="A7" s="1">
        <v>3</v>
      </c>
      <c r="B7" s="22" t="s">
        <v>122</v>
      </c>
      <c r="C7" s="23" t="s">
        <v>123</v>
      </c>
      <c r="D7" s="24" t="s">
        <v>115</v>
      </c>
      <c r="E7" s="25" t="s">
        <v>124</v>
      </c>
      <c r="F7" s="26" t="s">
        <v>125</v>
      </c>
      <c r="G7" s="27">
        <v>39448</v>
      </c>
      <c r="H7" s="27">
        <v>41274</v>
      </c>
      <c r="I7" s="29">
        <v>17091.82</v>
      </c>
      <c r="J7" s="72">
        <v>17091.82</v>
      </c>
      <c r="K7" s="155">
        <v>13673.45</v>
      </c>
      <c r="L7" s="152" t="s">
        <v>496</v>
      </c>
      <c r="M7" s="155">
        <v>13673.45</v>
      </c>
      <c r="N7" s="144">
        <f t="shared" si="0"/>
        <v>3418.369999999999</v>
      </c>
      <c r="O7" s="141">
        <f t="shared" si="1"/>
        <v>5057.303424657534</v>
      </c>
      <c r="P7" s="142">
        <v>13537.92</v>
      </c>
      <c r="Q7" s="70" t="s">
        <v>496</v>
      </c>
      <c r="R7" s="143"/>
      <c r="S7" s="145">
        <v>6</v>
      </c>
      <c r="T7" s="146">
        <v>13537.92</v>
      </c>
      <c r="U7" s="97">
        <v>13537.92</v>
      </c>
      <c r="V7" s="81">
        <f>IF(M7&gt;T7,M7-T7,0)</f>
        <v>135.53000000000065</v>
      </c>
      <c r="W7" s="79">
        <v>320.5</v>
      </c>
      <c r="X7" s="69">
        <v>313</v>
      </c>
      <c r="Y7" s="92" t="s">
        <v>497</v>
      </c>
      <c r="Z7" s="7">
        <v>3</v>
      </c>
    </row>
    <row r="8" spans="1:26" ht="52.5" customHeight="1">
      <c r="A8" s="1">
        <v>4</v>
      </c>
      <c r="B8" s="102" t="s">
        <v>122</v>
      </c>
      <c r="C8" s="23" t="s">
        <v>123</v>
      </c>
      <c r="D8" s="24" t="s">
        <v>126</v>
      </c>
      <c r="E8" s="25" t="s">
        <v>127</v>
      </c>
      <c r="F8" s="26" t="s">
        <v>125</v>
      </c>
      <c r="G8" s="27">
        <v>39448</v>
      </c>
      <c r="H8" s="27">
        <v>41274</v>
      </c>
      <c r="I8" s="29">
        <v>1472.35</v>
      </c>
      <c r="J8" s="72">
        <v>1472.35</v>
      </c>
      <c r="K8" s="155">
        <v>1177.88</v>
      </c>
      <c r="L8" s="152" t="s">
        <v>496</v>
      </c>
      <c r="M8" s="155">
        <v>1177.88</v>
      </c>
      <c r="N8" s="144">
        <f t="shared" si="0"/>
        <v>294.4699999999998</v>
      </c>
      <c r="O8" s="141">
        <f t="shared" si="1"/>
        <v>435.6542465753425</v>
      </c>
      <c r="P8" s="142">
        <v>902.4</v>
      </c>
      <c r="Q8" s="70" t="s">
        <v>496</v>
      </c>
      <c r="R8" s="143"/>
      <c r="S8" s="147" t="s">
        <v>128</v>
      </c>
      <c r="T8" s="146">
        <v>902.4</v>
      </c>
      <c r="U8" s="88"/>
      <c r="V8" s="81"/>
      <c r="W8" s="83">
        <v>47</v>
      </c>
      <c r="X8" s="69">
        <v>47</v>
      </c>
      <c r="Y8" s="77" t="s">
        <v>497</v>
      </c>
      <c r="Z8" s="7">
        <v>4</v>
      </c>
    </row>
    <row r="9" spans="1:26" ht="52.5" customHeight="1">
      <c r="A9" s="1">
        <v>5</v>
      </c>
      <c r="B9" s="22" t="s">
        <v>129</v>
      </c>
      <c r="C9" s="23" t="s">
        <v>130</v>
      </c>
      <c r="D9" s="24" t="s">
        <v>115</v>
      </c>
      <c r="E9" s="25" t="s">
        <v>131</v>
      </c>
      <c r="F9" s="26" t="s">
        <v>132</v>
      </c>
      <c r="G9" s="27">
        <v>39814</v>
      </c>
      <c r="H9" s="27">
        <v>42004</v>
      </c>
      <c r="I9" s="28">
        <v>38574.7</v>
      </c>
      <c r="J9" s="73">
        <v>39365.65</v>
      </c>
      <c r="K9" s="156">
        <v>26026.88</v>
      </c>
      <c r="L9" s="157">
        <f>K9*21%</f>
        <v>5465.6448</v>
      </c>
      <c r="M9" s="155">
        <v>31492.52</v>
      </c>
      <c r="N9" s="144">
        <f t="shared" si="0"/>
        <v>7873.130000000001</v>
      </c>
      <c r="O9" s="141">
        <f t="shared" si="1"/>
        <v>11647.918356164382</v>
      </c>
      <c r="P9" s="142">
        <v>19917.61</v>
      </c>
      <c r="Q9" s="70">
        <f>P9*21%</f>
        <v>4182.6981</v>
      </c>
      <c r="R9" s="143"/>
      <c r="S9" s="145">
        <v>11</v>
      </c>
      <c r="T9" s="146">
        <f>P9+Q9</f>
        <v>24100.308100000002</v>
      </c>
      <c r="U9" s="87"/>
      <c r="V9" s="81"/>
      <c r="W9" s="79"/>
      <c r="X9" s="56">
        <v>168</v>
      </c>
      <c r="Y9" s="77"/>
      <c r="Z9" s="7">
        <v>5</v>
      </c>
    </row>
    <row r="10" spans="1:26" ht="52.5" customHeight="1">
      <c r="A10" s="1">
        <v>6</v>
      </c>
      <c r="B10" s="22" t="s">
        <v>129</v>
      </c>
      <c r="C10" s="23" t="s">
        <v>133</v>
      </c>
      <c r="D10" s="24" t="s">
        <v>134</v>
      </c>
      <c r="E10" s="25" t="s">
        <v>135</v>
      </c>
      <c r="F10" s="26" t="s">
        <v>136</v>
      </c>
      <c r="G10" s="27">
        <v>43922</v>
      </c>
      <c r="H10" s="27">
        <v>42460</v>
      </c>
      <c r="I10" s="28">
        <v>747.38</v>
      </c>
      <c r="J10" s="73">
        <v>749.96</v>
      </c>
      <c r="K10" s="151">
        <v>495.84</v>
      </c>
      <c r="L10" s="152">
        <f>K10*21%</f>
        <v>104.12639999999999</v>
      </c>
      <c r="M10" s="155">
        <f>K10+L10</f>
        <v>599.9664</v>
      </c>
      <c r="N10" s="145">
        <v>2</v>
      </c>
      <c r="O10" s="146">
        <f>K10+L10</f>
        <v>599.9664</v>
      </c>
      <c r="P10" s="142">
        <v>495.84</v>
      </c>
      <c r="Q10" s="70">
        <f>P10*21%</f>
        <v>104.12639999999999</v>
      </c>
      <c r="R10" s="143"/>
      <c r="S10" s="145">
        <v>2</v>
      </c>
      <c r="T10" s="146">
        <f>P10+Q10</f>
        <v>599.9664</v>
      </c>
      <c r="U10" s="87"/>
      <c r="V10" s="81"/>
      <c r="W10" s="79"/>
      <c r="X10" s="56">
        <v>25</v>
      </c>
      <c r="Y10" s="78"/>
      <c r="Z10" s="7">
        <v>6</v>
      </c>
    </row>
    <row r="11" spans="1:26" ht="52.5" customHeight="1">
      <c r="A11" s="1">
        <v>7</v>
      </c>
      <c r="B11" s="22" t="s">
        <v>129</v>
      </c>
      <c r="C11" s="23" t="s">
        <v>137</v>
      </c>
      <c r="D11" s="24" t="s">
        <v>115</v>
      </c>
      <c r="E11" s="25" t="s">
        <v>138</v>
      </c>
      <c r="F11" s="26" t="s">
        <v>139</v>
      </c>
      <c r="G11" s="27">
        <v>40269</v>
      </c>
      <c r="H11" s="27">
        <v>42460</v>
      </c>
      <c r="I11" s="28">
        <v>37480.86</v>
      </c>
      <c r="J11" s="73">
        <v>38380.41</v>
      </c>
      <c r="K11" s="158">
        <v>38380.41</v>
      </c>
      <c r="L11" s="152" t="s">
        <v>496</v>
      </c>
      <c r="M11" s="158">
        <v>38380.41</v>
      </c>
      <c r="N11" s="144">
        <f t="shared" si="0"/>
        <v>0</v>
      </c>
      <c r="O11" s="141">
        <f t="shared" si="1"/>
        <v>14195.494109589043</v>
      </c>
      <c r="P11" s="142">
        <v>23746.8</v>
      </c>
      <c r="Q11" s="70" t="s">
        <v>496</v>
      </c>
      <c r="R11" s="143"/>
      <c r="S11" s="145">
        <v>9</v>
      </c>
      <c r="T11" s="146">
        <v>23746.8</v>
      </c>
      <c r="U11" s="97">
        <v>23746.8</v>
      </c>
      <c r="V11" s="81">
        <f>IF(M11&gt;T11,M11-T11,0)</f>
        <v>14633.610000000004</v>
      </c>
      <c r="W11" s="79">
        <v>257</v>
      </c>
      <c r="X11" s="56">
        <v>310</v>
      </c>
      <c r="Y11" s="92" t="s">
        <v>497</v>
      </c>
      <c r="Z11" s="7">
        <v>7</v>
      </c>
    </row>
    <row r="12" spans="1:26" ht="52.5" customHeight="1">
      <c r="A12" s="1">
        <v>8</v>
      </c>
      <c r="B12" s="22" t="s">
        <v>129</v>
      </c>
      <c r="C12" s="23" t="s">
        <v>140</v>
      </c>
      <c r="D12" s="24" t="s">
        <v>141</v>
      </c>
      <c r="E12" s="25" t="s">
        <v>142</v>
      </c>
      <c r="F12" s="26" t="s">
        <v>143</v>
      </c>
      <c r="G12" s="27">
        <v>39819</v>
      </c>
      <c r="H12" s="27">
        <v>42010</v>
      </c>
      <c r="I12" s="31">
        <v>3964.87</v>
      </c>
      <c r="J12" s="73">
        <v>3964.87</v>
      </c>
      <c r="K12" s="143">
        <v>3171.89</v>
      </c>
      <c r="L12" s="70" t="s">
        <v>496</v>
      </c>
      <c r="M12" s="143">
        <v>3171.89</v>
      </c>
      <c r="N12" s="144">
        <f t="shared" si="0"/>
        <v>792.98</v>
      </c>
      <c r="O12" s="141">
        <f t="shared" si="1"/>
        <v>1173.164794520548</v>
      </c>
      <c r="P12" s="151">
        <v>4503.93</v>
      </c>
      <c r="Q12" s="152" t="s">
        <v>496</v>
      </c>
      <c r="R12" s="155"/>
      <c r="S12" s="159" t="s">
        <v>144</v>
      </c>
      <c r="T12" s="151">
        <v>4503.93</v>
      </c>
      <c r="U12" s="88"/>
      <c r="V12" s="81"/>
      <c r="W12" s="83">
        <v>88.73</v>
      </c>
      <c r="X12" s="56">
        <v>45</v>
      </c>
      <c r="Y12" s="77"/>
      <c r="Z12" s="7">
        <v>8</v>
      </c>
    </row>
    <row r="13" spans="1:26" ht="52.5" customHeight="1">
      <c r="A13" s="1">
        <v>9</v>
      </c>
      <c r="B13" s="22" t="s">
        <v>129</v>
      </c>
      <c r="C13" s="23" t="s">
        <v>145</v>
      </c>
      <c r="D13" s="24" t="s">
        <v>115</v>
      </c>
      <c r="E13" s="25" t="s">
        <v>146</v>
      </c>
      <c r="F13" s="26" t="s">
        <v>147</v>
      </c>
      <c r="G13" s="27">
        <v>39114</v>
      </c>
      <c r="H13" s="27">
        <v>41305</v>
      </c>
      <c r="I13" s="31">
        <v>13669.98</v>
      </c>
      <c r="J13" s="73">
        <v>13669.98</v>
      </c>
      <c r="K13" s="155">
        <v>10935.98</v>
      </c>
      <c r="L13" s="152" t="s">
        <v>496</v>
      </c>
      <c r="M13" s="155">
        <v>10935.98</v>
      </c>
      <c r="N13" s="144">
        <f t="shared" si="0"/>
        <v>2734</v>
      </c>
      <c r="O13" s="141">
        <f t="shared" si="1"/>
        <v>4044.814520547945</v>
      </c>
      <c r="P13" s="142">
        <v>8778</v>
      </c>
      <c r="Q13" s="70" t="s">
        <v>496</v>
      </c>
      <c r="R13" s="143"/>
      <c r="S13" s="145">
        <v>10</v>
      </c>
      <c r="T13" s="146">
        <v>8778</v>
      </c>
      <c r="U13" s="97">
        <v>8778</v>
      </c>
      <c r="V13" s="81">
        <f aca="true" t="shared" si="2" ref="V13:V18">IF(M13&gt;T13,M13-T13,0)</f>
        <v>2157.9799999999996</v>
      </c>
      <c r="W13" s="79">
        <v>76</v>
      </c>
      <c r="X13" s="56">
        <v>76</v>
      </c>
      <c r="Y13" s="92" t="s">
        <v>497</v>
      </c>
      <c r="Z13" s="7">
        <v>9</v>
      </c>
    </row>
    <row r="14" spans="1:26" ht="52.5" customHeight="1">
      <c r="A14" s="1">
        <v>10</v>
      </c>
      <c r="B14" s="22" t="s">
        <v>129</v>
      </c>
      <c r="C14" s="23" t="s">
        <v>148</v>
      </c>
      <c r="D14" s="24" t="s">
        <v>115</v>
      </c>
      <c r="E14" s="32" t="s">
        <v>149</v>
      </c>
      <c r="F14" s="26" t="s">
        <v>150</v>
      </c>
      <c r="G14" s="11"/>
      <c r="H14" s="27"/>
      <c r="I14" s="29">
        <v>526.52</v>
      </c>
      <c r="J14" s="72">
        <v>526.52</v>
      </c>
      <c r="K14" s="160">
        <v>526.52</v>
      </c>
      <c r="L14" s="152" t="s">
        <v>496</v>
      </c>
      <c r="M14" s="160">
        <v>526.52</v>
      </c>
      <c r="N14" s="144">
        <f t="shared" si="0"/>
        <v>0</v>
      </c>
      <c r="O14" s="141">
        <f t="shared" si="1"/>
        <v>194.74027397260275</v>
      </c>
      <c r="P14" s="142">
        <v>526.52</v>
      </c>
      <c r="Q14" s="70" t="s">
        <v>496</v>
      </c>
      <c r="R14" s="143"/>
      <c r="S14" s="145">
        <v>4</v>
      </c>
      <c r="T14" s="146">
        <v>526.52</v>
      </c>
      <c r="U14" s="97">
        <v>526.52</v>
      </c>
      <c r="V14" s="81">
        <f t="shared" si="2"/>
        <v>0</v>
      </c>
      <c r="W14" s="79">
        <v>148</v>
      </c>
      <c r="X14" s="26">
        <v>148</v>
      </c>
      <c r="Y14" s="92" t="s">
        <v>497</v>
      </c>
      <c r="Z14" s="7">
        <v>10</v>
      </c>
    </row>
    <row r="15" spans="1:26" ht="52.5" customHeight="1">
      <c r="A15" s="1">
        <v>11</v>
      </c>
      <c r="B15" s="23" t="s">
        <v>151</v>
      </c>
      <c r="C15" s="23" t="s">
        <v>152</v>
      </c>
      <c r="D15" s="24" t="s">
        <v>115</v>
      </c>
      <c r="E15" s="25" t="s">
        <v>153</v>
      </c>
      <c r="F15" s="26" t="s">
        <v>154</v>
      </c>
      <c r="G15" s="27">
        <v>39814</v>
      </c>
      <c r="H15" s="27">
        <v>42004</v>
      </c>
      <c r="I15" s="28">
        <v>69565.56</v>
      </c>
      <c r="J15" s="72">
        <v>70145.27</v>
      </c>
      <c r="K15" s="156">
        <v>57971.3</v>
      </c>
      <c r="L15" s="157">
        <v>12173.97</v>
      </c>
      <c r="M15" s="160">
        <v>70145.27</v>
      </c>
      <c r="N15" s="144">
        <f t="shared" si="0"/>
        <v>0</v>
      </c>
      <c r="O15" s="141">
        <f t="shared" si="1"/>
        <v>25944.14095890411</v>
      </c>
      <c r="P15" s="142">
        <v>52250.26</v>
      </c>
      <c r="Q15" s="70">
        <f>P15*21%</f>
        <v>10972.5546</v>
      </c>
      <c r="R15" s="143"/>
      <c r="S15" s="145">
        <v>27</v>
      </c>
      <c r="T15" s="146">
        <f>P15+Q15</f>
        <v>63222.8146</v>
      </c>
      <c r="U15" s="87"/>
      <c r="V15" s="81"/>
      <c r="W15" s="79">
        <v>628.31</v>
      </c>
      <c r="X15" s="69">
        <v>545</v>
      </c>
      <c r="Y15" s="78"/>
      <c r="Z15" s="7">
        <v>11</v>
      </c>
    </row>
    <row r="16" spans="1:26" ht="52.5" customHeight="1">
      <c r="A16" s="1">
        <v>12</v>
      </c>
      <c r="B16" s="22" t="s">
        <v>155</v>
      </c>
      <c r="C16" s="22" t="s">
        <v>156</v>
      </c>
      <c r="D16" s="24" t="s">
        <v>157</v>
      </c>
      <c r="E16" s="25" t="s">
        <v>158</v>
      </c>
      <c r="F16" s="26" t="s">
        <v>159</v>
      </c>
      <c r="G16" s="27">
        <v>39873</v>
      </c>
      <c r="H16" s="27">
        <v>42063</v>
      </c>
      <c r="I16" s="29">
        <v>24258.55</v>
      </c>
      <c r="J16" s="72">
        <v>24258.55</v>
      </c>
      <c r="K16" s="76">
        <v>19406.84</v>
      </c>
      <c r="L16" s="120" t="s">
        <v>496</v>
      </c>
      <c r="M16" s="76">
        <v>19406.84</v>
      </c>
      <c r="N16" s="144">
        <f t="shared" si="0"/>
        <v>4851.709999999999</v>
      </c>
      <c r="O16" s="141">
        <f t="shared" si="1"/>
        <v>7177.872328767124</v>
      </c>
      <c r="P16" s="161">
        <v>43045.51</v>
      </c>
      <c r="Q16" s="162" t="s">
        <v>496</v>
      </c>
      <c r="R16" s="163"/>
      <c r="S16" s="164">
        <v>9</v>
      </c>
      <c r="T16" s="161">
        <v>43045.51</v>
      </c>
      <c r="U16" s="87"/>
      <c r="V16" s="81"/>
      <c r="W16" s="79">
        <v>389</v>
      </c>
      <c r="X16" s="69">
        <v>326.6</v>
      </c>
      <c r="Y16" s="78"/>
      <c r="Z16" s="7">
        <v>12</v>
      </c>
    </row>
    <row r="17" spans="1:26" ht="52.5" customHeight="1">
      <c r="A17" s="1">
        <v>13</v>
      </c>
      <c r="B17" s="23" t="s">
        <v>155</v>
      </c>
      <c r="C17" s="23" t="s">
        <v>156</v>
      </c>
      <c r="D17" s="24" t="s">
        <v>141</v>
      </c>
      <c r="E17" s="25" t="s">
        <v>160</v>
      </c>
      <c r="F17" s="26" t="s">
        <v>161</v>
      </c>
      <c r="G17" s="27">
        <v>40782</v>
      </c>
      <c r="H17" s="27">
        <v>40781</v>
      </c>
      <c r="I17" s="28">
        <v>2832.72</v>
      </c>
      <c r="J17" s="74">
        <v>2407.81</v>
      </c>
      <c r="K17" s="143">
        <v>2287.41</v>
      </c>
      <c r="L17" s="120" t="s">
        <v>496</v>
      </c>
      <c r="M17" s="143">
        <v>2287.41</v>
      </c>
      <c r="N17" s="144">
        <f t="shared" si="0"/>
        <v>120.40000000000009</v>
      </c>
      <c r="O17" s="141">
        <f t="shared" si="1"/>
        <v>846.0283561643835</v>
      </c>
      <c r="P17" s="151">
        <v>3065</v>
      </c>
      <c r="Q17" s="152" t="s">
        <v>496</v>
      </c>
      <c r="R17" s="155"/>
      <c r="S17" s="159" t="s">
        <v>144</v>
      </c>
      <c r="T17" s="165">
        <v>3065</v>
      </c>
      <c r="U17" s="88"/>
      <c r="V17" s="81"/>
      <c r="W17" s="83">
        <v>54</v>
      </c>
      <c r="X17" s="69">
        <v>144</v>
      </c>
      <c r="Y17" s="77"/>
      <c r="Z17" s="7">
        <v>13</v>
      </c>
    </row>
    <row r="18" spans="1:26" ht="52.5" customHeight="1">
      <c r="A18" s="1">
        <v>14</v>
      </c>
      <c r="B18" s="23" t="s">
        <v>162</v>
      </c>
      <c r="C18" s="33" t="s">
        <v>163</v>
      </c>
      <c r="D18" s="24" t="s">
        <v>115</v>
      </c>
      <c r="E18" s="34" t="s">
        <v>164</v>
      </c>
      <c r="F18" s="26" t="s">
        <v>493</v>
      </c>
      <c r="G18" s="27">
        <v>41244</v>
      </c>
      <c r="H18" s="27">
        <v>43434</v>
      </c>
      <c r="I18" s="57">
        <v>0</v>
      </c>
      <c r="J18" s="75">
        <v>0</v>
      </c>
      <c r="K18" s="148">
        <v>27550</v>
      </c>
      <c r="L18" s="120">
        <v>5785.5</v>
      </c>
      <c r="M18" s="134">
        <v>33335.5</v>
      </c>
      <c r="N18" s="144">
        <f t="shared" si="0"/>
        <v>-33335.5</v>
      </c>
      <c r="O18" s="141">
        <f t="shared" si="1"/>
        <v>12329.568493150684</v>
      </c>
      <c r="P18" s="166">
        <v>39160</v>
      </c>
      <c r="Q18" s="152">
        <f>P18*T1</f>
        <v>8223.6</v>
      </c>
      <c r="R18" s="155">
        <f>(P18/365)*230</f>
        <v>24676.164383561645</v>
      </c>
      <c r="S18" s="167">
        <v>12</v>
      </c>
      <c r="T18" s="168">
        <f>P18+Q18</f>
        <v>47383.6</v>
      </c>
      <c r="U18" s="96">
        <v>33335.5</v>
      </c>
      <c r="V18" s="81">
        <f t="shared" si="2"/>
        <v>0</v>
      </c>
      <c r="W18" s="93">
        <v>324.44</v>
      </c>
      <c r="X18" s="26">
        <v>324</v>
      </c>
      <c r="Y18" s="92" t="s">
        <v>497</v>
      </c>
      <c r="Z18" s="7">
        <v>14</v>
      </c>
    </row>
    <row r="19" spans="8:22" ht="40.5" customHeight="1">
      <c r="H19" s="38"/>
      <c r="I19" s="39"/>
      <c r="J19" s="40"/>
      <c r="K19" s="135"/>
      <c r="L19" s="135"/>
      <c r="M19" s="125"/>
      <c r="N19" s="36"/>
      <c r="O19" s="37"/>
      <c r="P19" s="37"/>
      <c r="Q19" s="37"/>
      <c r="R19" s="37"/>
      <c r="S19" s="137"/>
      <c r="T19" s="138"/>
      <c r="V19" s="80">
        <f>SUM(V5:V18)</f>
        <v>19383.060000000005</v>
      </c>
    </row>
    <row r="20" spans="11:20" ht="40.5" customHeight="1">
      <c r="K20" s="135"/>
      <c r="L20" s="149"/>
      <c r="M20" s="139"/>
      <c r="N20" s="135"/>
      <c r="O20" s="135"/>
      <c r="P20" s="136"/>
      <c r="Q20" s="136"/>
      <c r="R20" s="135"/>
      <c r="S20" s="137"/>
      <c r="T20" s="138"/>
    </row>
    <row r="21" spans="11:20" ht="40.5" customHeight="1">
      <c r="K21" s="135"/>
      <c r="L21" s="135"/>
      <c r="M21" s="125"/>
      <c r="N21" s="135"/>
      <c r="O21" s="135"/>
      <c r="P21" s="135"/>
      <c r="Q21" s="135"/>
      <c r="R21" s="135"/>
      <c r="S21" s="137"/>
      <c r="T21" s="138"/>
    </row>
    <row r="22" spans="11:20" ht="40.5" customHeight="1">
      <c r="K22" s="135"/>
      <c r="L22" s="135"/>
      <c r="M22" s="125"/>
      <c r="N22" s="135"/>
      <c r="O22" s="135"/>
      <c r="P22" s="135"/>
      <c r="Q22" s="135"/>
      <c r="R22" s="135"/>
      <c r="S22" s="137"/>
      <c r="T22" s="138"/>
    </row>
    <row r="23" spans="11:20" ht="40.5" customHeight="1">
      <c r="K23" s="135"/>
      <c r="L23" s="135"/>
      <c r="M23" s="125"/>
      <c r="N23" s="135"/>
      <c r="O23" s="135"/>
      <c r="P23" s="135"/>
      <c r="Q23" s="135"/>
      <c r="R23" s="135"/>
      <c r="S23" s="137"/>
      <c r="T23" s="138"/>
    </row>
    <row r="24" spans="11:20" ht="40.5" customHeight="1">
      <c r="K24" s="135"/>
      <c r="L24" s="135"/>
      <c r="M24" s="148"/>
      <c r="N24" s="135"/>
      <c r="O24" s="135"/>
      <c r="P24" s="150"/>
      <c r="Q24" s="135"/>
      <c r="R24" s="135"/>
      <c r="S24" s="137"/>
      <c r="T24" s="138"/>
    </row>
    <row r="25" spans="11:20" ht="40.5" customHeight="1">
      <c r="K25" s="135"/>
      <c r="L25" s="135"/>
      <c r="M25" s="125"/>
      <c r="N25" s="135"/>
      <c r="O25" s="135"/>
      <c r="P25" s="135"/>
      <c r="Q25" s="135"/>
      <c r="R25" s="135"/>
      <c r="S25" s="137"/>
      <c r="T25" s="138"/>
    </row>
    <row r="26" spans="11:20" ht="40.5" customHeight="1">
      <c r="K26" s="135"/>
      <c r="L26" s="135"/>
      <c r="M26" s="125"/>
      <c r="N26" s="135"/>
      <c r="O26" s="135"/>
      <c r="P26" s="135"/>
      <c r="Q26" s="135"/>
      <c r="R26" s="135"/>
      <c r="S26" s="137"/>
      <c r="T26" s="138"/>
    </row>
    <row r="27" spans="11:20" ht="40.5" customHeight="1">
      <c r="K27" s="135"/>
      <c r="L27" s="135"/>
      <c r="M27" s="125"/>
      <c r="N27" s="135"/>
      <c r="O27" s="135"/>
      <c r="P27" s="135"/>
      <c r="Q27" s="135"/>
      <c r="R27" s="135"/>
      <c r="S27" s="137"/>
      <c r="T27" s="138"/>
    </row>
    <row r="28" spans="11:20" ht="40.5" customHeight="1">
      <c r="K28" s="135"/>
      <c r="L28" s="135"/>
      <c r="M28" s="125"/>
      <c r="N28" s="135"/>
      <c r="O28" s="135"/>
      <c r="P28" s="135"/>
      <c r="Q28" s="135"/>
      <c r="R28" s="135"/>
      <c r="S28" s="137"/>
      <c r="T28" s="138"/>
    </row>
  </sheetData>
  <sheetProtection selectLockedCells="1" selectUnlockedCells="1"/>
  <autoFilter ref="B4:Z19"/>
  <mergeCells count="29">
    <mergeCell ref="T3:T4"/>
    <mergeCell ref="W3:W4"/>
    <mergeCell ref="T2:Y2"/>
    <mergeCell ref="W1:Y1"/>
    <mergeCell ref="X3:X4"/>
    <mergeCell ref="Y3:Y4"/>
    <mergeCell ref="D3:D4"/>
    <mergeCell ref="E3:E4"/>
    <mergeCell ref="F3:F4"/>
    <mergeCell ref="G3:H3"/>
    <mergeCell ref="K3:K4"/>
    <mergeCell ref="M3:M4"/>
    <mergeCell ref="N3:N4"/>
    <mergeCell ref="O3:O4"/>
    <mergeCell ref="P3:P4"/>
    <mergeCell ref="R3:R4"/>
    <mergeCell ref="S3:S4"/>
    <mergeCell ref="L3:L4"/>
    <mergeCell ref="Q3:Q4"/>
    <mergeCell ref="A3:A4"/>
    <mergeCell ref="V3:V4"/>
    <mergeCell ref="U3:U4"/>
    <mergeCell ref="D1:Q1"/>
    <mergeCell ref="B1:C1"/>
    <mergeCell ref="I3:I4"/>
    <mergeCell ref="J3:J4"/>
    <mergeCell ref="B2:N2"/>
    <mergeCell ref="B3:B4"/>
    <mergeCell ref="C3:C4"/>
  </mergeCells>
  <printOptions/>
  <pageMargins left="0.8097222222222222" right="0.20972222222222223" top="0.3597222222222222" bottom="0.3798611111111111" header="0.5118055555555555" footer="0.1701388888888889"/>
  <pageSetup horizontalDpi="300" verticalDpi="300" orientation="landscape" paperSize="8" scale="6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19"/>
  <sheetViews>
    <sheetView zoomScale="50" zoomScaleNormal="50" workbookViewId="0" topLeftCell="A7">
      <selection activeCell="R6" sqref="Q6:R6"/>
    </sheetView>
  </sheetViews>
  <sheetFormatPr defaultColWidth="9.140625" defaultRowHeight="40.5" customHeight="1"/>
  <cols>
    <col min="1" max="1" width="15.8515625" style="1" customWidth="1"/>
    <col min="2" max="2" width="14.421875" style="1" customWidth="1"/>
    <col min="3" max="3" width="44.57421875" style="2" customWidth="1"/>
    <col min="4" max="4" width="29.8515625" style="2" customWidth="1"/>
    <col min="5" max="5" width="25.140625" style="3" customWidth="1"/>
    <col min="6" max="7" width="17.00390625" style="4" bestFit="1" customWidth="1"/>
    <col min="8" max="8" width="21.28125" style="5" bestFit="1" customWidth="1"/>
    <col min="9" max="9" width="30.00390625" style="6" customWidth="1"/>
    <col min="10" max="16384" width="5.8515625" style="7" customWidth="1"/>
  </cols>
  <sheetData>
    <row r="1" spans="1:9" ht="78.75" customHeight="1">
      <c r="A1" s="283" t="s">
        <v>167</v>
      </c>
      <c r="B1" s="283"/>
      <c r="C1" s="283"/>
      <c r="D1" s="283"/>
      <c r="E1" s="283"/>
      <c r="F1" s="283"/>
      <c r="G1" s="283"/>
      <c r="H1" s="283"/>
      <c r="I1" s="283"/>
    </row>
    <row r="2" spans="1:9" ht="33.75" customHeight="1">
      <c r="A2" s="284" t="s">
        <v>168</v>
      </c>
      <c r="B2" s="284"/>
      <c r="C2" s="284"/>
      <c r="D2" s="284"/>
      <c r="E2" s="284"/>
      <c r="F2" s="284"/>
      <c r="G2" s="284"/>
      <c r="H2" s="284"/>
      <c r="I2" s="284"/>
    </row>
    <row r="3" spans="1:9" ht="24.75" customHeight="1">
      <c r="A3" s="285" t="s">
        <v>98</v>
      </c>
      <c r="B3" s="285" t="s">
        <v>99</v>
      </c>
      <c r="C3" s="285" t="s">
        <v>100</v>
      </c>
      <c r="D3" s="285" t="s">
        <v>101</v>
      </c>
      <c r="E3" s="267" t="s">
        <v>102</v>
      </c>
      <c r="F3" s="286" t="s">
        <v>103</v>
      </c>
      <c r="G3" s="286"/>
      <c r="H3" s="287" t="s">
        <v>104</v>
      </c>
      <c r="I3" s="287" t="s">
        <v>105</v>
      </c>
    </row>
    <row r="4" spans="1:9" s="14" customFormat="1" ht="36.75" customHeight="1">
      <c r="A4" s="285"/>
      <c r="B4" s="285"/>
      <c r="C4" s="285"/>
      <c r="D4" s="285"/>
      <c r="E4" s="267"/>
      <c r="F4" s="13" t="s">
        <v>111</v>
      </c>
      <c r="G4" s="13" t="s">
        <v>112</v>
      </c>
      <c r="H4" s="287"/>
      <c r="I4" s="287"/>
    </row>
    <row r="5" spans="1:9" ht="40.5" customHeight="1">
      <c r="A5" s="23" t="s">
        <v>169</v>
      </c>
      <c r="B5" s="23" t="s">
        <v>170</v>
      </c>
      <c r="C5" s="41" t="s">
        <v>171</v>
      </c>
      <c r="D5" s="42" t="s">
        <v>172</v>
      </c>
      <c r="E5" s="26"/>
      <c r="F5" s="43"/>
      <c r="G5" s="27"/>
      <c r="H5" s="28">
        <v>71781.6</v>
      </c>
      <c r="I5" s="31">
        <v>72379.78</v>
      </c>
    </row>
    <row r="6" spans="1:9" ht="40.5" customHeight="1">
      <c r="A6" s="23" t="s">
        <v>113</v>
      </c>
      <c r="B6" s="23" t="s">
        <v>173</v>
      </c>
      <c r="C6" s="44" t="s">
        <v>174</v>
      </c>
      <c r="D6" s="32"/>
      <c r="E6" s="26"/>
      <c r="F6" s="27"/>
      <c r="G6" s="27"/>
      <c r="H6" s="281">
        <v>115218.95</v>
      </c>
      <c r="I6" s="45">
        <v>16518.5</v>
      </c>
    </row>
    <row r="7" spans="1:9" ht="40.5" customHeight="1">
      <c r="A7" s="23" t="s">
        <v>113</v>
      </c>
      <c r="B7" s="23" t="s">
        <v>175</v>
      </c>
      <c r="C7" s="46" t="s">
        <v>171</v>
      </c>
      <c r="D7" s="32" t="s">
        <v>176</v>
      </c>
      <c r="E7" s="42"/>
      <c r="F7" s="26"/>
      <c r="G7" s="43"/>
      <c r="H7" s="281"/>
      <c r="I7" s="45">
        <v>77936.6</v>
      </c>
    </row>
    <row r="8" spans="1:9" ht="40.5" customHeight="1">
      <c r="A8" s="23" t="s">
        <v>113</v>
      </c>
      <c r="B8" s="23" t="s">
        <v>175</v>
      </c>
      <c r="C8" s="46" t="s">
        <v>177</v>
      </c>
      <c r="D8" s="32" t="s">
        <v>178</v>
      </c>
      <c r="E8" s="26"/>
      <c r="F8" s="27"/>
      <c r="G8" s="27"/>
      <c r="H8" s="281"/>
      <c r="I8" s="45">
        <v>12878.66</v>
      </c>
    </row>
    <row r="9" spans="1:9" ht="40.5" customHeight="1">
      <c r="A9" s="23" t="s">
        <v>113</v>
      </c>
      <c r="B9" s="23" t="s">
        <v>179</v>
      </c>
      <c r="C9" s="47" t="s">
        <v>180</v>
      </c>
      <c r="D9" s="32"/>
      <c r="E9" s="26"/>
      <c r="F9" s="27"/>
      <c r="G9" s="27"/>
      <c r="H9" s="281"/>
      <c r="I9" s="45">
        <v>10361.4</v>
      </c>
    </row>
    <row r="10" spans="1:9" ht="40.5" customHeight="1">
      <c r="A10" s="23" t="s">
        <v>129</v>
      </c>
      <c r="B10" s="23" t="s">
        <v>181</v>
      </c>
      <c r="C10" s="46" t="s">
        <v>182</v>
      </c>
      <c r="D10" s="42" t="s">
        <v>183</v>
      </c>
      <c r="E10" s="26" t="s">
        <v>184</v>
      </c>
      <c r="F10" s="43"/>
      <c r="G10" s="27"/>
      <c r="H10" s="281">
        <v>172553.45</v>
      </c>
      <c r="I10" s="35">
        <v>5408.72</v>
      </c>
    </row>
    <row r="11" spans="1:9" ht="40.5" customHeight="1">
      <c r="A11" s="23" t="s">
        <v>129</v>
      </c>
      <c r="B11" s="23" t="s">
        <v>185</v>
      </c>
      <c r="C11" s="41" t="s">
        <v>171</v>
      </c>
      <c r="D11" s="42" t="s">
        <v>186</v>
      </c>
      <c r="E11" s="26" t="s">
        <v>187</v>
      </c>
      <c r="F11" s="43"/>
      <c r="G11" s="27"/>
      <c r="H11" s="281"/>
      <c r="I11" s="35">
        <v>149478.4</v>
      </c>
    </row>
    <row r="12" spans="1:9" ht="40.5" customHeight="1">
      <c r="A12" s="23" t="s">
        <v>129</v>
      </c>
      <c r="B12" s="23" t="s">
        <v>185</v>
      </c>
      <c r="C12" s="41" t="s">
        <v>171</v>
      </c>
      <c r="D12" s="42" t="s">
        <v>188</v>
      </c>
      <c r="E12" s="26"/>
      <c r="F12" s="43"/>
      <c r="G12" s="27"/>
      <c r="H12" s="281"/>
      <c r="I12" s="31">
        <v>17437.46</v>
      </c>
    </row>
    <row r="13" spans="1:9" ht="40.5" customHeight="1">
      <c r="A13" s="23" t="s">
        <v>151</v>
      </c>
      <c r="B13" s="23" t="s">
        <v>189</v>
      </c>
      <c r="C13" s="41" t="s">
        <v>190</v>
      </c>
      <c r="D13" s="42" t="s">
        <v>191</v>
      </c>
      <c r="E13" s="26" t="s">
        <v>192</v>
      </c>
      <c r="F13" s="27">
        <v>40695</v>
      </c>
      <c r="G13" s="27">
        <v>42886</v>
      </c>
      <c r="H13" s="28">
        <v>269169.82</v>
      </c>
      <c r="I13" s="31">
        <v>278000</v>
      </c>
    </row>
    <row r="14" spans="1:9" ht="40.5" customHeight="1">
      <c r="A14" s="23" t="s">
        <v>155</v>
      </c>
      <c r="B14" s="23" t="s">
        <v>156</v>
      </c>
      <c r="C14" s="41" t="s">
        <v>171</v>
      </c>
      <c r="D14" s="42" t="s">
        <v>193</v>
      </c>
      <c r="E14" s="26"/>
      <c r="F14" s="43"/>
      <c r="G14" s="27"/>
      <c r="H14" s="281">
        <v>67926.58</v>
      </c>
      <c r="I14" s="30">
        <v>33556.21</v>
      </c>
    </row>
    <row r="15" spans="1:9" ht="40.5" customHeight="1">
      <c r="A15" s="23" t="s">
        <v>155</v>
      </c>
      <c r="B15" s="23" t="s">
        <v>156</v>
      </c>
      <c r="C15" s="41" t="s">
        <v>194</v>
      </c>
      <c r="D15" s="42" t="s">
        <v>193</v>
      </c>
      <c r="E15" s="26"/>
      <c r="F15" s="27"/>
      <c r="G15" s="27"/>
      <c r="H15" s="281"/>
      <c r="I15" s="45">
        <v>27272.63</v>
      </c>
    </row>
    <row r="16" spans="1:9" ht="40.5" customHeight="1">
      <c r="A16" s="23" t="s">
        <v>155</v>
      </c>
      <c r="B16" s="23" t="s">
        <v>156</v>
      </c>
      <c r="C16" s="41" t="s">
        <v>171</v>
      </c>
      <c r="D16" s="44" t="s">
        <v>195</v>
      </c>
      <c r="E16" s="26"/>
      <c r="F16" s="27"/>
      <c r="G16" s="27"/>
      <c r="H16" s="281"/>
      <c r="I16" s="45">
        <v>9664.32</v>
      </c>
    </row>
    <row r="17" spans="1:9" ht="40.5" customHeight="1">
      <c r="A17" s="48"/>
      <c r="B17" s="49"/>
      <c r="C17" s="50"/>
      <c r="D17" s="50"/>
      <c r="E17" s="51"/>
      <c r="F17" s="38"/>
      <c r="G17" s="27" t="s">
        <v>166</v>
      </c>
      <c r="H17" s="52">
        <f>SUM(H5:H16)</f>
        <v>696650.4</v>
      </c>
      <c r="I17" s="53">
        <f>SUM(I5:I16)</f>
        <v>710892.6799999999</v>
      </c>
    </row>
    <row r="18" spans="1:9" ht="20.25" customHeight="1">
      <c r="A18" s="48"/>
      <c r="B18" s="49"/>
      <c r="C18" s="50"/>
      <c r="D18" s="50"/>
      <c r="E18" s="51"/>
      <c r="F18" s="38"/>
      <c r="G18" s="38"/>
      <c r="H18" s="54"/>
      <c r="I18" s="55"/>
    </row>
    <row r="19" spans="1:9" ht="88.5" customHeight="1">
      <c r="A19" s="282" t="s">
        <v>196</v>
      </c>
      <c r="B19" s="282"/>
      <c r="C19" s="282"/>
      <c r="D19" s="282"/>
      <c r="E19" s="282"/>
      <c r="F19" s="282"/>
      <c r="G19" s="282"/>
      <c r="H19" s="282"/>
      <c r="I19" s="282"/>
    </row>
  </sheetData>
  <sheetProtection/>
  <autoFilter ref="A4:I16"/>
  <mergeCells count="14">
    <mergeCell ref="A1:I1"/>
    <mergeCell ref="A2:I2"/>
    <mergeCell ref="A3:A4"/>
    <mergeCell ref="B3:B4"/>
    <mergeCell ref="C3:C4"/>
    <mergeCell ref="D3:D4"/>
    <mergeCell ref="E3:E4"/>
    <mergeCell ref="F3:G3"/>
    <mergeCell ref="H3:H4"/>
    <mergeCell ref="I3:I4"/>
    <mergeCell ref="H6:H9"/>
    <mergeCell ref="H10:H12"/>
    <mergeCell ref="H14:H16"/>
    <mergeCell ref="A19:I19"/>
  </mergeCells>
  <printOptions/>
  <pageMargins left="0.6902777777777778" right="0.20972222222222223" top="0.2701388888888889" bottom="0.4604166666666667" header="0.5118055555555555" footer="0.24027777777777778"/>
  <pageSetup horizontalDpi="300" verticalDpi="300" orientation="landscape" paperSize="9" scale="6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S161"/>
  <sheetViews>
    <sheetView tabSelected="1" zoomScale="75" zoomScaleNormal="75" workbookViewId="0" topLeftCell="A1">
      <pane ySplit="4" topLeftCell="BM5" activePane="bottomLeft" state="frozen"/>
      <selection pane="topLeft" activeCell="L1" sqref="L1"/>
      <selection pane="bottomLeft" activeCell="D166" sqref="D166"/>
    </sheetView>
  </sheetViews>
  <sheetFormatPr defaultColWidth="9.140625" defaultRowHeight="12.75"/>
  <cols>
    <col min="1" max="1" width="8.00390625" style="1" bestFit="1" customWidth="1"/>
    <col min="2" max="2" width="15.140625" style="1" customWidth="1"/>
    <col min="3" max="3" width="54.00390625" style="1" customWidth="1"/>
    <col min="4" max="4" width="40.8515625" style="2" customWidth="1"/>
    <col min="5" max="5" width="35.421875" style="3" customWidth="1"/>
    <col min="6" max="6" width="21.00390625" style="80" hidden="1" customWidth="1"/>
    <col min="7" max="7" width="19.00390625" style="80" hidden="1" customWidth="1"/>
    <col min="8" max="8" width="21.421875" style="8" hidden="1" customWidth="1"/>
    <col min="9" max="9" width="25.8515625" style="8" hidden="1" customWidth="1"/>
    <col min="10" max="10" width="17.7109375" style="5" hidden="1" customWidth="1"/>
    <col min="11" max="11" width="29.7109375" style="5" hidden="1" customWidth="1"/>
    <col min="12" max="12" width="28.421875" style="5" customWidth="1"/>
    <col min="13" max="13" width="16.28125" style="5" hidden="1" customWidth="1"/>
    <col min="14" max="14" width="23.421875" style="5" hidden="1" customWidth="1"/>
    <col min="15" max="15" width="13.28125" style="63" customWidth="1"/>
    <col min="16" max="16" width="14.57421875" style="10" hidden="1" customWidth="1"/>
    <col min="17" max="17" width="30.57421875" style="1" hidden="1" customWidth="1"/>
    <col min="18" max="18" width="14.421875" style="60" hidden="1" customWidth="1"/>
    <col min="19" max="19" width="14.57421875" style="7" hidden="1" customWidth="1"/>
    <col min="20" max="20" width="14.57421875" style="7" bestFit="1" customWidth="1"/>
    <col min="21" max="16384" width="5.8515625" style="7" customWidth="1"/>
  </cols>
  <sheetData>
    <row r="1" spans="1:15" ht="26.25" customHeight="1">
      <c r="A1" s="300" t="s">
        <v>547</v>
      </c>
      <c r="B1" s="301"/>
      <c r="C1" s="301"/>
      <c r="D1" s="301"/>
      <c r="E1" s="301"/>
      <c r="F1" s="301"/>
      <c r="G1" s="301"/>
      <c r="H1" s="301"/>
      <c r="I1" s="301"/>
      <c r="J1" s="301"/>
      <c r="K1" s="301"/>
      <c r="L1" s="301"/>
      <c r="M1" s="301"/>
      <c r="N1" s="301"/>
      <c r="O1" s="302"/>
    </row>
    <row r="2" spans="1:18" ht="30" customHeight="1" thickBot="1">
      <c r="A2" s="303" t="s">
        <v>543</v>
      </c>
      <c r="B2" s="304"/>
      <c r="C2" s="304"/>
      <c r="D2" s="304"/>
      <c r="E2" s="304"/>
      <c r="F2" s="304"/>
      <c r="G2" s="304"/>
      <c r="H2" s="304"/>
      <c r="I2" s="304"/>
      <c r="J2" s="304"/>
      <c r="K2" s="304"/>
      <c r="L2" s="304"/>
      <c r="M2" s="304"/>
      <c r="N2" s="304"/>
      <c r="O2" s="305"/>
      <c r="P2" s="181"/>
      <c r="Q2" s="181"/>
      <c r="R2" s="182"/>
    </row>
    <row r="3" spans="1:18" s="252" customFormat="1" ht="37.5" customHeight="1">
      <c r="A3" s="292" t="s">
        <v>98</v>
      </c>
      <c r="B3" s="294" t="s">
        <v>99</v>
      </c>
      <c r="C3" s="294" t="s">
        <v>100</v>
      </c>
      <c r="D3" s="294" t="s">
        <v>101</v>
      </c>
      <c r="E3" s="294" t="s">
        <v>102</v>
      </c>
      <c r="F3" s="289" t="s">
        <v>517</v>
      </c>
      <c r="G3" s="289" t="s">
        <v>495</v>
      </c>
      <c r="H3" s="296" t="s">
        <v>518</v>
      </c>
      <c r="I3" s="296" t="s">
        <v>511</v>
      </c>
      <c r="J3" s="296" t="s">
        <v>495</v>
      </c>
      <c r="K3" s="306" t="s">
        <v>523</v>
      </c>
      <c r="L3" s="306" t="s">
        <v>550</v>
      </c>
      <c r="M3" s="306" t="s">
        <v>529</v>
      </c>
      <c r="N3" s="306" t="s">
        <v>546</v>
      </c>
      <c r="O3" s="309" t="s">
        <v>524</v>
      </c>
      <c r="P3" s="291" t="s">
        <v>506</v>
      </c>
      <c r="Q3" s="288" t="s">
        <v>110</v>
      </c>
      <c r="R3" s="288" t="s">
        <v>110</v>
      </c>
    </row>
    <row r="4" spans="1:18" s="253" customFormat="1" ht="46.5" customHeight="1" thickBot="1">
      <c r="A4" s="293"/>
      <c r="B4" s="295"/>
      <c r="C4" s="295"/>
      <c r="D4" s="295"/>
      <c r="E4" s="295"/>
      <c r="F4" s="290"/>
      <c r="G4" s="290"/>
      <c r="H4" s="297"/>
      <c r="I4" s="308"/>
      <c r="J4" s="297"/>
      <c r="K4" s="307"/>
      <c r="L4" s="307"/>
      <c r="M4" s="307"/>
      <c r="N4" s="307"/>
      <c r="O4" s="310"/>
      <c r="P4" s="291"/>
      <c r="Q4" s="288"/>
      <c r="R4" s="288"/>
    </row>
    <row r="5" spans="1:18" ht="18">
      <c r="A5" s="218" t="s">
        <v>198</v>
      </c>
      <c r="B5" s="219" t="s">
        <v>199</v>
      </c>
      <c r="C5" s="219" t="s">
        <v>200</v>
      </c>
      <c r="D5" s="220" t="s">
        <v>201</v>
      </c>
      <c r="E5" s="221" t="s">
        <v>17</v>
      </c>
      <c r="F5" s="222">
        <v>53776.8</v>
      </c>
      <c r="G5" s="223" t="s">
        <v>496</v>
      </c>
      <c r="H5" s="222">
        <v>53776.8</v>
      </c>
      <c r="I5" s="224">
        <v>81259</v>
      </c>
      <c r="J5" s="225" t="s">
        <v>496</v>
      </c>
      <c r="K5" s="224">
        <v>81259</v>
      </c>
      <c r="L5" s="222">
        <v>53776.8</v>
      </c>
      <c r="M5" s="223" t="s">
        <v>496</v>
      </c>
      <c r="N5" s="222">
        <v>53776.8</v>
      </c>
      <c r="O5" s="226">
        <v>1620</v>
      </c>
      <c r="P5" s="184">
        <v>1620</v>
      </c>
      <c r="Q5" s="178" t="s">
        <v>118</v>
      </c>
      <c r="R5" s="179"/>
    </row>
    <row r="6" spans="1:18" ht="18">
      <c r="A6" s="227" t="s">
        <v>198</v>
      </c>
      <c r="B6" s="58" t="s">
        <v>202</v>
      </c>
      <c r="C6" s="58" t="s">
        <v>203</v>
      </c>
      <c r="D6" s="90" t="s">
        <v>204</v>
      </c>
      <c r="E6" s="91" t="s">
        <v>18</v>
      </c>
      <c r="F6" s="118">
        <v>8193.78</v>
      </c>
      <c r="G6" s="119" t="s">
        <v>496</v>
      </c>
      <c r="H6" s="118">
        <v>8193.78</v>
      </c>
      <c r="I6" s="169">
        <v>4660</v>
      </c>
      <c r="J6" s="199" t="s">
        <v>496</v>
      </c>
      <c r="K6" s="169">
        <v>4660</v>
      </c>
      <c r="L6" s="59">
        <v>4660</v>
      </c>
      <c r="M6" s="119" t="s">
        <v>496</v>
      </c>
      <c r="N6" s="59">
        <v>4660</v>
      </c>
      <c r="O6" s="228">
        <v>181</v>
      </c>
      <c r="P6" s="185">
        <v>181</v>
      </c>
      <c r="Q6" s="104" t="s">
        <v>118</v>
      </c>
      <c r="R6" s="98"/>
    </row>
    <row r="7" spans="1:18" ht="18">
      <c r="A7" s="227" t="s">
        <v>198</v>
      </c>
      <c r="B7" s="58" t="s">
        <v>205</v>
      </c>
      <c r="C7" s="58" t="s">
        <v>203</v>
      </c>
      <c r="D7" s="90" t="s">
        <v>206</v>
      </c>
      <c r="E7" s="91" t="s">
        <v>19</v>
      </c>
      <c r="F7" s="118">
        <v>7351.13</v>
      </c>
      <c r="G7" s="119" t="s">
        <v>496</v>
      </c>
      <c r="H7" s="118">
        <v>7351.13</v>
      </c>
      <c r="I7" s="169">
        <v>10377.84</v>
      </c>
      <c r="J7" s="199" t="s">
        <v>496</v>
      </c>
      <c r="K7" s="169">
        <v>10377.84</v>
      </c>
      <c r="L7" s="59">
        <v>7351.13</v>
      </c>
      <c r="M7" s="119" t="s">
        <v>496</v>
      </c>
      <c r="N7" s="59">
        <v>7351.13</v>
      </c>
      <c r="O7" s="228">
        <v>314.48</v>
      </c>
      <c r="P7" s="185">
        <v>315</v>
      </c>
      <c r="Q7" s="104" t="s">
        <v>118</v>
      </c>
      <c r="R7" s="98"/>
    </row>
    <row r="8" spans="1:18" ht="18">
      <c r="A8" s="227" t="s">
        <v>198</v>
      </c>
      <c r="B8" s="58" t="s">
        <v>207</v>
      </c>
      <c r="C8" s="58" t="s">
        <v>203</v>
      </c>
      <c r="D8" s="90" t="s">
        <v>208</v>
      </c>
      <c r="E8" s="91" t="s">
        <v>20</v>
      </c>
      <c r="F8" s="118">
        <v>12592.99</v>
      </c>
      <c r="G8" s="119" t="s">
        <v>496</v>
      </c>
      <c r="H8" s="118">
        <v>12592.99</v>
      </c>
      <c r="I8" s="169">
        <v>11943</v>
      </c>
      <c r="J8" s="199" t="s">
        <v>496</v>
      </c>
      <c r="K8" s="169">
        <v>11943</v>
      </c>
      <c r="L8" s="59">
        <v>11943</v>
      </c>
      <c r="M8" s="119" t="s">
        <v>496</v>
      </c>
      <c r="N8" s="59">
        <v>11943</v>
      </c>
      <c r="O8" s="228">
        <v>370</v>
      </c>
      <c r="P8" s="185">
        <v>370</v>
      </c>
      <c r="Q8" s="104" t="s">
        <v>118</v>
      </c>
      <c r="R8" s="98"/>
    </row>
    <row r="9" spans="1:18" ht="18">
      <c r="A9" s="227" t="s">
        <v>198</v>
      </c>
      <c r="B9" s="58" t="s">
        <v>209</v>
      </c>
      <c r="C9" s="58" t="s">
        <v>203</v>
      </c>
      <c r="D9" s="90" t="s">
        <v>210</v>
      </c>
      <c r="E9" s="91" t="s">
        <v>21</v>
      </c>
      <c r="F9" s="118">
        <v>6939.67</v>
      </c>
      <c r="G9" s="119" t="s">
        <v>496</v>
      </c>
      <c r="H9" s="118">
        <v>6939.67</v>
      </c>
      <c r="I9" s="169">
        <v>5049</v>
      </c>
      <c r="J9" s="199" t="s">
        <v>496</v>
      </c>
      <c r="K9" s="169">
        <v>5049</v>
      </c>
      <c r="L9" s="59">
        <v>5049</v>
      </c>
      <c r="M9" s="119" t="s">
        <v>496</v>
      </c>
      <c r="N9" s="59">
        <v>5049</v>
      </c>
      <c r="O9" s="228">
        <v>150</v>
      </c>
      <c r="P9" s="185">
        <v>150</v>
      </c>
      <c r="Q9" s="104" t="s">
        <v>118</v>
      </c>
      <c r="R9" s="98"/>
    </row>
    <row r="10" spans="1:18" ht="18">
      <c r="A10" s="227" t="s">
        <v>198</v>
      </c>
      <c r="B10" s="58" t="s">
        <v>211</v>
      </c>
      <c r="C10" s="58" t="s">
        <v>203</v>
      </c>
      <c r="D10" s="90" t="s">
        <v>212</v>
      </c>
      <c r="E10" s="91" t="s">
        <v>22</v>
      </c>
      <c r="F10" s="118">
        <v>2233.02</v>
      </c>
      <c r="G10" s="119" t="s">
        <v>496</v>
      </c>
      <c r="H10" s="118">
        <v>2233.02</v>
      </c>
      <c r="I10" s="169">
        <v>1916.64</v>
      </c>
      <c r="J10" s="199" t="s">
        <v>496</v>
      </c>
      <c r="K10" s="169">
        <v>1916.64</v>
      </c>
      <c r="L10" s="59">
        <v>1916.64</v>
      </c>
      <c r="M10" s="119" t="s">
        <v>496</v>
      </c>
      <c r="N10" s="59">
        <v>1916.64</v>
      </c>
      <c r="O10" s="228">
        <v>88</v>
      </c>
      <c r="P10" s="185">
        <v>88</v>
      </c>
      <c r="Q10" s="104" t="s">
        <v>118</v>
      </c>
      <c r="R10" s="98"/>
    </row>
    <row r="11" spans="1:18" ht="18">
      <c r="A11" s="227" t="s">
        <v>198</v>
      </c>
      <c r="B11" s="58" t="s">
        <v>213</v>
      </c>
      <c r="C11" s="58" t="s">
        <v>203</v>
      </c>
      <c r="D11" s="90" t="s">
        <v>214</v>
      </c>
      <c r="E11" s="91" t="s">
        <v>23</v>
      </c>
      <c r="F11" s="118">
        <v>14064.96</v>
      </c>
      <c r="G11" s="119" t="s">
        <v>496</v>
      </c>
      <c r="H11" s="118">
        <v>14064.96</v>
      </c>
      <c r="I11" s="169">
        <v>18150</v>
      </c>
      <c r="J11" s="199" t="s">
        <v>496</v>
      </c>
      <c r="K11" s="169">
        <v>18150</v>
      </c>
      <c r="L11" s="59">
        <v>14064.96</v>
      </c>
      <c r="M11" s="119" t="s">
        <v>496</v>
      </c>
      <c r="N11" s="59">
        <v>14064.96</v>
      </c>
      <c r="O11" s="228">
        <v>500</v>
      </c>
      <c r="P11" s="185">
        <v>500</v>
      </c>
      <c r="Q11" s="104" t="s">
        <v>118</v>
      </c>
      <c r="R11" s="98"/>
    </row>
    <row r="12" spans="1:18" ht="33" customHeight="1">
      <c r="A12" s="227" t="s">
        <v>198</v>
      </c>
      <c r="B12" s="58" t="s">
        <v>215</v>
      </c>
      <c r="C12" s="58" t="s">
        <v>203</v>
      </c>
      <c r="D12" s="90" t="s">
        <v>216</v>
      </c>
      <c r="E12" s="91" t="s">
        <v>24</v>
      </c>
      <c r="F12" s="118">
        <v>59704.3</v>
      </c>
      <c r="G12" s="119" t="s">
        <v>496</v>
      </c>
      <c r="H12" s="118">
        <v>59704.3</v>
      </c>
      <c r="I12" s="169">
        <v>43758</v>
      </c>
      <c r="J12" s="199" t="s">
        <v>496</v>
      </c>
      <c r="K12" s="169">
        <v>43758</v>
      </c>
      <c r="L12" s="59">
        <v>43758</v>
      </c>
      <c r="M12" s="119" t="s">
        <v>496</v>
      </c>
      <c r="N12" s="59">
        <v>43758</v>
      </c>
      <c r="O12" s="228">
        <v>780</v>
      </c>
      <c r="P12" s="185">
        <v>780</v>
      </c>
      <c r="Q12" s="105" t="s">
        <v>197</v>
      </c>
      <c r="R12" s="98"/>
    </row>
    <row r="13" spans="1:18" ht="33" customHeight="1">
      <c r="A13" s="227" t="s">
        <v>169</v>
      </c>
      <c r="B13" s="58" t="s">
        <v>170</v>
      </c>
      <c r="C13" s="58" t="s">
        <v>217</v>
      </c>
      <c r="D13" s="90" t="s">
        <v>218</v>
      </c>
      <c r="E13" s="91" t="s">
        <v>25</v>
      </c>
      <c r="F13" s="118">
        <v>203885.29</v>
      </c>
      <c r="G13" s="119" t="s">
        <v>496</v>
      </c>
      <c r="H13" s="118">
        <v>203885.29</v>
      </c>
      <c r="I13" s="169">
        <v>173495.8</v>
      </c>
      <c r="J13" s="199" t="s">
        <v>496</v>
      </c>
      <c r="K13" s="169">
        <v>173495.8</v>
      </c>
      <c r="L13" s="100">
        <v>173495.8</v>
      </c>
      <c r="M13" s="119" t="s">
        <v>496</v>
      </c>
      <c r="N13" s="100">
        <v>173495.8</v>
      </c>
      <c r="O13" s="228">
        <v>2248.52</v>
      </c>
      <c r="P13" s="185">
        <v>2249</v>
      </c>
      <c r="Q13" s="104" t="s">
        <v>118</v>
      </c>
      <c r="R13" s="98"/>
    </row>
    <row r="14" spans="1:18" ht="18">
      <c r="A14" s="227" t="s">
        <v>169</v>
      </c>
      <c r="B14" s="58" t="s">
        <v>170</v>
      </c>
      <c r="C14" s="58" t="s">
        <v>219</v>
      </c>
      <c r="D14" s="90" t="s">
        <v>220</v>
      </c>
      <c r="E14" s="91" t="s">
        <v>221</v>
      </c>
      <c r="F14" s="120">
        <v>174552.48</v>
      </c>
      <c r="G14" s="120">
        <f>F14*J2</f>
        <v>0</v>
      </c>
      <c r="H14" s="118">
        <v>211208.44</v>
      </c>
      <c r="I14" s="169">
        <v>197552.48</v>
      </c>
      <c r="J14" s="169">
        <f>I14*J2</f>
        <v>0</v>
      </c>
      <c r="K14" s="169">
        <f aca="true" t="shared" si="0" ref="K14:K20">I14+J14</f>
        <v>197552.48</v>
      </c>
      <c r="L14" s="120">
        <v>174552.48</v>
      </c>
      <c r="M14" s="120">
        <f aca="true" t="shared" si="1" ref="M14:M20">L14*21%</f>
        <v>36656.0208</v>
      </c>
      <c r="N14" s="59">
        <v>211208.44</v>
      </c>
      <c r="O14" s="228">
        <v>3785.25</v>
      </c>
      <c r="P14" s="185">
        <v>3785</v>
      </c>
      <c r="Q14" s="104" t="s">
        <v>118</v>
      </c>
      <c r="R14" s="98"/>
    </row>
    <row r="15" spans="1:18" ht="18">
      <c r="A15" s="227" t="s">
        <v>169</v>
      </c>
      <c r="B15" s="58" t="s">
        <v>170</v>
      </c>
      <c r="C15" s="58" t="s">
        <v>222</v>
      </c>
      <c r="D15" s="90" t="s">
        <v>223</v>
      </c>
      <c r="E15" s="91" t="s">
        <v>224</v>
      </c>
      <c r="F15" s="120">
        <f>H15/1.21</f>
        <v>39918.115702479336</v>
      </c>
      <c r="G15" s="120">
        <f aca="true" t="shared" si="2" ref="G15:G20">F15*21%</f>
        <v>8382.80429752066</v>
      </c>
      <c r="H15" s="118">
        <v>48300.92</v>
      </c>
      <c r="I15" s="169">
        <v>34392.6</v>
      </c>
      <c r="J15" s="169">
        <f>I15*21%</f>
        <v>7222.445999999999</v>
      </c>
      <c r="K15" s="169">
        <f t="shared" si="0"/>
        <v>41615.045999999995</v>
      </c>
      <c r="L15" s="59">
        <v>34392.6</v>
      </c>
      <c r="M15" s="59">
        <f t="shared" si="1"/>
        <v>7222.445999999999</v>
      </c>
      <c r="N15" s="59">
        <v>41615.05</v>
      </c>
      <c r="O15" s="228">
        <v>579</v>
      </c>
      <c r="P15" s="185">
        <v>579</v>
      </c>
      <c r="Q15" s="106" t="s">
        <v>225</v>
      </c>
      <c r="R15" s="98"/>
    </row>
    <row r="16" spans="1:18" ht="18">
      <c r="A16" s="227" t="s">
        <v>169</v>
      </c>
      <c r="B16" s="58" t="s">
        <v>170</v>
      </c>
      <c r="C16" s="58" t="s">
        <v>226</v>
      </c>
      <c r="D16" s="90" t="s">
        <v>223</v>
      </c>
      <c r="E16" s="91" t="s">
        <v>224</v>
      </c>
      <c r="F16" s="120">
        <f aca="true" t="shared" si="3" ref="F16:F76">H16/1.21</f>
        <v>38005.479338842975</v>
      </c>
      <c r="G16" s="120">
        <f t="shared" si="2"/>
        <v>7981.150661157025</v>
      </c>
      <c r="H16" s="118">
        <v>45986.63</v>
      </c>
      <c r="I16" s="169">
        <v>32610.6</v>
      </c>
      <c r="J16" s="169">
        <f>I16*21%</f>
        <v>6848.226</v>
      </c>
      <c r="K16" s="169">
        <f t="shared" si="0"/>
        <v>39458.826</v>
      </c>
      <c r="L16" s="59">
        <v>32610.6</v>
      </c>
      <c r="M16" s="59">
        <f t="shared" si="1"/>
        <v>6848.226</v>
      </c>
      <c r="N16" s="59">
        <v>39458.83</v>
      </c>
      <c r="O16" s="228">
        <v>549</v>
      </c>
      <c r="P16" s="185">
        <v>549</v>
      </c>
      <c r="Q16" s="106" t="s">
        <v>225</v>
      </c>
      <c r="R16" s="98"/>
    </row>
    <row r="17" spans="1:18" ht="18">
      <c r="A17" s="227" t="s">
        <v>169</v>
      </c>
      <c r="B17" s="58" t="s">
        <v>170</v>
      </c>
      <c r="C17" s="58" t="s">
        <v>227</v>
      </c>
      <c r="D17" s="90" t="s">
        <v>228</v>
      </c>
      <c r="E17" s="91" t="s">
        <v>224</v>
      </c>
      <c r="F17" s="120">
        <f t="shared" si="3"/>
        <v>34100</v>
      </c>
      <c r="G17" s="120">
        <f t="shared" si="2"/>
        <v>7161</v>
      </c>
      <c r="H17" s="118">
        <v>41261</v>
      </c>
      <c r="I17" s="169">
        <v>30412.8</v>
      </c>
      <c r="J17" s="169">
        <f>I17*21%</f>
        <v>6386.687999999999</v>
      </c>
      <c r="K17" s="169">
        <f t="shared" si="0"/>
        <v>36799.488</v>
      </c>
      <c r="L17" s="59">
        <v>30412.8</v>
      </c>
      <c r="M17" s="59">
        <f t="shared" si="1"/>
        <v>6386.687999999999</v>
      </c>
      <c r="N17" s="59">
        <v>36799.49</v>
      </c>
      <c r="O17" s="228">
        <v>512</v>
      </c>
      <c r="P17" s="185">
        <v>512</v>
      </c>
      <c r="Q17" s="106" t="s">
        <v>225</v>
      </c>
      <c r="R17" s="98"/>
    </row>
    <row r="18" spans="1:18" ht="18">
      <c r="A18" s="227" t="s">
        <v>169</v>
      </c>
      <c r="B18" s="58" t="s">
        <v>170</v>
      </c>
      <c r="C18" s="58" t="s">
        <v>229</v>
      </c>
      <c r="D18" s="90" t="s">
        <v>230</v>
      </c>
      <c r="E18" s="91" t="s">
        <v>231</v>
      </c>
      <c r="F18" s="120">
        <f t="shared" si="3"/>
        <v>101612.70247933884</v>
      </c>
      <c r="G18" s="120">
        <f t="shared" si="2"/>
        <v>21338.667520661154</v>
      </c>
      <c r="H18" s="118">
        <v>122951.37</v>
      </c>
      <c r="I18" s="169">
        <v>95000</v>
      </c>
      <c r="J18" s="169">
        <f>I18*J2</f>
        <v>0</v>
      </c>
      <c r="K18" s="169">
        <f t="shared" si="0"/>
        <v>95000</v>
      </c>
      <c r="L18" s="59">
        <v>95000</v>
      </c>
      <c r="M18" s="59">
        <f t="shared" si="1"/>
        <v>19950</v>
      </c>
      <c r="N18" s="59">
        <v>114950</v>
      </c>
      <c r="O18" s="228">
        <v>1345.48</v>
      </c>
      <c r="P18" s="185">
        <v>1522</v>
      </c>
      <c r="Q18" s="106" t="s">
        <v>232</v>
      </c>
      <c r="R18" s="98"/>
    </row>
    <row r="19" spans="1:18" ht="18">
      <c r="A19" s="227" t="s">
        <v>169</v>
      </c>
      <c r="B19" s="58" t="s">
        <v>170</v>
      </c>
      <c r="C19" s="58" t="s">
        <v>200</v>
      </c>
      <c r="D19" s="90" t="s">
        <v>233</v>
      </c>
      <c r="E19" s="91" t="s">
        <v>234</v>
      </c>
      <c r="F19" s="120">
        <f t="shared" si="3"/>
        <v>82000</v>
      </c>
      <c r="G19" s="120">
        <f t="shared" si="2"/>
        <v>17220</v>
      </c>
      <c r="H19" s="118">
        <v>99220</v>
      </c>
      <c r="I19" s="169">
        <v>92169</v>
      </c>
      <c r="J19" s="169">
        <f>I19*21%</f>
        <v>19355.489999999998</v>
      </c>
      <c r="K19" s="169">
        <f t="shared" si="0"/>
        <v>111524.48999999999</v>
      </c>
      <c r="L19" s="120">
        <f>N19/1.21</f>
        <v>82000</v>
      </c>
      <c r="M19" s="59">
        <f t="shared" si="1"/>
        <v>17220</v>
      </c>
      <c r="N19" s="59">
        <v>99220</v>
      </c>
      <c r="O19" s="228">
        <v>1330</v>
      </c>
      <c r="P19" s="185">
        <v>1330</v>
      </c>
      <c r="Q19" s="104" t="s">
        <v>118</v>
      </c>
      <c r="R19" s="98"/>
    </row>
    <row r="20" spans="1:18" ht="18">
      <c r="A20" s="227" t="s">
        <v>169</v>
      </c>
      <c r="B20" s="58" t="s">
        <v>170</v>
      </c>
      <c r="C20" s="58" t="s">
        <v>235</v>
      </c>
      <c r="D20" s="90" t="s">
        <v>236</v>
      </c>
      <c r="E20" s="91" t="s">
        <v>237</v>
      </c>
      <c r="F20" s="120">
        <f t="shared" si="3"/>
        <v>19883.70247933884</v>
      </c>
      <c r="G20" s="120">
        <f t="shared" si="2"/>
        <v>4175.577520661156</v>
      </c>
      <c r="H20" s="118">
        <v>24059.28</v>
      </c>
      <c r="I20" s="169">
        <v>42795.72</v>
      </c>
      <c r="J20" s="169">
        <f>I20*21%</f>
        <v>8987.1012</v>
      </c>
      <c r="K20" s="169">
        <f t="shared" si="0"/>
        <v>51782.8212</v>
      </c>
      <c r="L20" s="120">
        <f>N20/1.21</f>
        <v>19883.70247933884</v>
      </c>
      <c r="M20" s="59">
        <f t="shared" si="1"/>
        <v>4175.577520661156</v>
      </c>
      <c r="N20" s="121">
        <v>24059.28</v>
      </c>
      <c r="O20" s="228">
        <v>606</v>
      </c>
      <c r="P20" s="185">
        <v>606</v>
      </c>
      <c r="Q20" s="106" t="s">
        <v>238</v>
      </c>
      <c r="R20" s="98"/>
    </row>
    <row r="21" spans="1:18" ht="18">
      <c r="A21" s="227" t="s">
        <v>169</v>
      </c>
      <c r="B21" s="58" t="s">
        <v>239</v>
      </c>
      <c r="C21" s="58" t="s">
        <v>203</v>
      </c>
      <c r="D21" s="90" t="s">
        <v>240</v>
      </c>
      <c r="E21" s="91" t="s">
        <v>26</v>
      </c>
      <c r="F21" s="118">
        <v>6452.77</v>
      </c>
      <c r="G21" s="119" t="s">
        <v>496</v>
      </c>
      <c r="H21" s="118">
        <v>6452.77</v>
      </c>
      <c r="I21" s="169">
        <v>10371.24</v>
      </c>
      <c r="J21" s="199" t="s">
        <v>496</v>
      </c>
      <c r="K21" s="169">
        <v>10371.24</v>
      </c>
      <c r="L21" s="118">
        <v>6452.77</v>
      </c>
      <c r="M21" s="119" t="s">
        <v>496</v>
      </c>
      <c r="N21" s="118">
        <v>6452.77</v>
      </c>
      <c r="O21" s="228">
        <v>162</v>
      </c>
      <c r="P21" s="185">
        <v>162</v>
      </c>
      <c r="Q21" s="104" t="s">
        <v>118</v>
      </c>
      <c r="R21" s="98"/>
    </row>
    <row r="22" spans="1:18" ht="18">
      <c r="A22" s="227" t="s">
        <v>169</v>
      </c>
      <c r="B22" s="58" t="s">
        <v>241</v>
      </c>
      <c r="C22" s="58" t="s">
        <v>203</v>
      </c>
      <c r="D22" s="90" t="s">
        <v>242</v>
      </c>
      <c r="E22" s="91" t="s">
        <v>243</v>
      </c>
      <c r="F22" s="120">
        <f t="shared" si="3"/>
        <v>30163.512396694216</v>
      </c>
      <c r="G22" s="120">
        <f>F22*21%</f>
        <v>6334.337603305785</v>
      </c>
      <c r="H22" s="118">
        <v>36497.85</v>
      </c>
      <c r="I22" s="169">
        <v>7423.68</v>
      </c>
      <c r="J22" s="169">
        <f>I22*21%</f>
        <v>1558.9728</v>
      </c>
      <c r="K22" s="169">
        <f>I22+J22</f>
        <v>8982.6528</v>
      </c>
      <c r="L22" s="59">
        <v>4677.94</v>
      </c>
      <c r="M22" s="59">
        <f>L22*21%</f>
        <v>982.3673999999999</v>
      </c>
      <c r="N22" s="100">
        <f>K22*230/365</f>
        <v>5660.301764383561</v>
      </c>
      <c r="O22" s="228">
        <v>304</v>
      </c>
      <c r="P22" s="185">
        <v>304</v>
      </c>
      <c r="Q22" s="104" t="s">
        <v>118</v>
      </c>
      <c r="R22" s="98"/>
    </row>
    <row r="23" spans="1:18" ht="34.5" customHeight="1">
      <c r="A23" s="227" t="s">
        <v>169</v>
      </c>
      <c r="B23" s="58" t="s">
        <v>244</v>
      </c>
      <c r="C23" s="58" t="s">
        <v>203</v>
      </c>
      <c r="D23" s="90" t="s">
        <v>245</v>
      </c>
      <c r="E23" s="91" t="s">
        <v>27</v>
      </c>
      <c r="F23" s="118">
        <v>21738.87</v>
      </c>
      <c r="G23" s="119" t="s">
        <v>496</v>
      </c>
      <c r="H23" s="118">
        <v>21738.87</v>
      </c>
      <c r="I23" s="169">
        <v>21590.55</v>
      </c>
      <c r="J23" s="199" t="s">
        <v>496</v>
      </c>
      <c r="K23" s="169">
        <v>21590.55</v>
      </c>
      <c r="L23" s="59">
        <v>21590.55</v>
      </c>
      <c r="M23" s="119" t="s">
        <v>496</v>
      </c>
      <c r="N23" s="59">
        <v>21590.55</v>
      </c>
      <c r="O23" s="228">
        <v>511.14</v>
      </c>
      <c r="P23" s="185">
        <v>511</v>
      </c>
      <c r="Q23" s="104" t="s">
        <v>118</v>
      </c>
      <c r="R23" s="98"/>
    </row>
    <row r="24" spans="1:18" ht="36" customHeight="1">
      <c r="A24" s="227" t="s">
        <v>113</v>
      </c>
      <c r="B24" s="58" t="s">
        <v>114</v>
      </c>
      <c r="C24" s="58" t="s">
        <v>246</v>
      </c>
      <c r="D24" s="90" t="s">
        <v>247</v>
      </c>
      <c r="E24" s="91" t="s">
        <v>28</v>
      </c>
      <c r="F24" s="118">
        <v>159730.41</v>
      </c>
      <c r="G24" s="119" t="s">
        <v>496</v>
      </c>
      <c r="H24" s="118">
        <v>159730.41</v>
      </c>
      <c r="I24" s="169">
        <v>114526.92</v>
      </c>
      <c r="J24" s="199" t="s">
        <v>496</v>
      </c>
      <c r="K24" s="169">
        <v>114526.92</v>
      </c>
      <c r="L24" s="100">
        <f>I24*230/365</f>
        <v>72167.64821917808</v>
      </c>
      <c r="M24" s="119" t="s">
        <v>496</v>
      </c>
      <c r="N24" s="100">
        <f>K24*230/365</f>
        <v>72167.64821917808</v>
      </c>
      <c r="O24" s="228">
        <v>1951.72</v>
      </c>
      <c r="P24" s="185">
        <v>208</v>
      </c>
      <c r="Q24" s="104" t="s">
        <v>118</v>
      </c>
      <c r="R24" s="98"/>
    </row>
    <row r="25" spans="1:18" ht="25.5">
      <c r="A25" s="227" t="s">
        <v>113</v>
      </c>
      <c r="B25" s="58" t="s">
        <v>248</v>
      </c>
      <c r="C25" s="58" t="s">
        <v>203</v>
      </c>
      <c r="D25" s="90" t="s">
        <v>249</v>
      </c>
      <c r="E25" s="91" t="s">
        <v>29</v>
      </c>
      <c r="F25" s="118">
        <v>11015.44</v>
      </c>
      <c r="G25" s="119" t="s">
        <v>496</v>
      </c>
      <c r="H25" s="118">
        <v>11015.44</v>
      </c>
      <c r="I25" s="169">
        <v>9900</v>
      </c>
      <c r="J25" s="199" t="s">
        <v>496</v>
      </c>
      <c r="K25" s="169">
        <v>9900</v>
      </c>
      <c r="L25" s="59">
        <v>9900</v>
      </c>
      <c r="M25" s="119" t="s">
        <v>496</v>
      </c>
      <c r="N25" s="59">
        <v>9900</v>
      </c>
      <c r="O25" s="228">
        <v>200</v>
      </c>
      <c r="P25" s="185">
        <v>200</v>
      </c>
      <c r="Q25" s="107" t="s">
        <v>250</v>
      </c>
      <c r="R25" s="98"/>
    </row>
    <row r="26" spans="1:18" ht="25.5">
      <c r="A26" s="227" t="s">
        <v>113</v>
      </c>
      <c r="B26" s="58" t="s">
        <v>251</v>
      </c>
      <c r="C26" s="58" t="s">
        <v>203</v>
      </c>
      <c r="D26" s="90" t="s">
        <v>252</v>
      </c>
      <c r="E26" s="91" t="s">
        <v>253</v>
      </c>
      <c r="F26" s="120">
        <f t="shared" si="3"/>
        <v>9183.570247933885</v>
      </c>
      <c r="G26" s="120">
        <f>F26*21%</f>
        <v>1928.5497520661158</v>
      </c>
      <c r="H26" s="118">
        <v>11112.12</v>
      </c>
      <c r="I26" s="169">
        <v>8494.2</v>
      </c>
      <c r="J26" s="169">
        <f>I26*J2</f>
        <v>0</v>
      </c>
      <c r="K26" s="169">
        <f>I26+J26</f>
        <v>8494.2</v>
      </c>
      <c r="L26" s="59">
        <v>9968.4</v>
      </c>
      <c r="M26" s="59">
        <f>L26*21%</f>
        <v>2093.364</v>
      </c>
      <c r="N26" s="59">
        <f>J26+K26</f>
        <v>8494.2</v>
      </c>
      <c r="O26" s="228">
        <v>165</v>
      </c>
      <c r="P26" s="186" t="s">
        <v>254</v>
      </c>
      <c r="Q26" s="105" t="s">
        <v>197</v>
      </c>
      <c r="R26" s="98"/>
    </row>
    <row r="27" spans="1:18" ht="25.5">
      <c r="A27" s="227" t="s">
        <v>113</v>
      </c>
      <c r="B27" s="58" t="s">
        <v>173</v>
      </c>
      <c r="C27" s="58" t="s">
        <v>255</v>
      </c>
      <c r="D27" s="90" t="s">
        <v>256</v>
      </c>
      <c r="E27" s="91" t="s">
        <v>30</v>
      </c>
      <c r="F27" s="118">
        <v>21202.75</v>
      </c>
      <c r="G27" s="119" t="s">
        <v>496</v>
      </c>
      <c r="H27" s="118">
        <v>21202.75</v>
      </c>
      <c r="I27" s="169">
        <v>42398.93</v>
      </c>
      <c r="J27" s="199" t="s">
        <v>496</v>
      </c>
      <c r="K27" s="169">
        <v>42398.93</v>
      </c>
      <c r="L27" s="100">
        <v>21202.75</v>
      </c>
      <c r="M27" s="119" t="s">
        <v>496</v>
      </c>
      <c r="N27" s="100">
        <v>21202.75</v>
      </c>
      <c r="O27" s="228">
        <v>823.6</v>
      </c>
      <c r="P27" s="185">
        <v>824</v>
      </c>
      <c r="Q27" s="104" t="s">
        <v>118</v>
      </c>
      <c r="R27" s="98"/>
    </row>
    <row r="28" spans="1:18" ht="25.5">
      <c r="A28" s="227" t="s">
        <v>113</v>
      </c>
      <c r="B28" s="58" t="s">
        <v>257</v>
      </c>
      <c r="C28" s="58" t="s">
        <v>258</v>
      </c>
      <c r="D28" s="90" t="s">
        <v>259</v>
      </c>
      <c r="E28" s="91" t="s">
        <v>260</v>
      </c>
      <c r="F28" s="120">
        <f t="shared" si="3"/>
        <v>71997.2479338843</v>
      </c>
      <c r="G28" s="120">
        <f aca="true" t="shared" si="4" ref="G28:G34">F28*21%</f>
        <v>15119.422066115701</v>
      </c>
      <c r="H28" s="118">
        <v>87116.67</v>
      </c>
      <c r="I28" s="169">
        <v>55661.76</v>
      </c>
      <c r="J28" s="169">
        <f>I28*J2</f>
        <v>0</v>
      </c>
      <c r="K28" s="169">
        <f>I28+J28</f>
        <v>55661.76</v>
      </c>
      <c r="L28" s="59">
        <v>65322.07</v>
      </c>
      <c r="M28" s="59">
        <f>L28*21%</f>
        <v>13717.634699999999</v>
      </c>
      <c r="N28" s="59">
        <f>J28+K28</f>
        <v>55661.76</v>
      </c>
      <c r="O28" s="228">
        <v>502</v>
      </c>
      <c r="P28" s="185">
        <v>502</v>
      </c>
      <c r="Q28" s="105" t="s">
        <v>197</v>
      </c>
      <c r="R28" s="98"/>
    </row>
    <row r="29" spans="1:18" ht="51.75" customHeight="1">
      <c r="A29" s="227" t="s">
        <v>113</v>
      </c>
      <c r="B29" s="58" t="s">
        <v>261</v>
      </c>
      <c r="C29" s="58" t="s">
        <v>262</v>
      </c>
      <c r="D29" s="90" t="s">
        <v>263</v>
      </c>
      <c r="E29" s="91" t="s">
        <v>31</v>
      </c>
      <c r="F29" s="200">
        <f t="shared" si="3"/>
        <v>93146.84297520661</v>
      </c>
      <c r="G29" s="200">
        <f t="shared" si="4"/>
        <v>19560.83702479339</v>
      </c>
      <c r="H29" s="201">
        <v>112707.68</v>
      </c>
      <c r="I29" s="157">
        <v>149688</v>
      </c>
      <c r="J29" s="157">
        <f>I29*21%</f>
        <v>31434.48</v>
      </c>
      <c r="K29" s="170">
        <f>I29+J29</f>
        <v>181122.48</v>
      </c>
      <c r="L29" s="120">
        <v>93146.84297520661</v>
      </c>
      <c r="M29" s="120">
        <v>19560.83702479339</v>
      </c>
      <c r="N29" s="118">
        <v>112707.68</v>
      </c>
      <c r="O29" s="228">
        <v>1350</v>
      </c>
      <c r="P29" s="180">
        <v>1350</v>
      </c>
      <c r="Q29" s="68" t="s">
        <v>264</v>
      </c>
      <c r="R29" s="116" t="s">
        <v>526</v>
      </c>
    </row>
    <row r="30" spans="1:18" ht="25.5">
      <c r="A30" s="227" t="s">
        <v>113</v>
      </c>
      <c r="B30" s="58" t="s">
        <v>261</v>
      </c>
      <c r="C30" s="58" t="s">
        <v>265</v>
      </c>
      <c r="D30" s="90" t="s">
        <v>266</v>
      </c>
      <c r="E30" s="91" t="s">
        <v>267</v>
      </c>
      <c r="F30" s="120">
        <f t="shared" si="3"/>
        <v>237382.91735537193</v>
      </c>
      <c r="G30" s="120">
        <f t="shared" si="4"/>
        <v>49850.4126446281</v>
      </c>
      <c r="H30" s="118">
        <v>287233.33</v>
      </c>
      <c r="I30" s="120"/>
      <c r="J30" s="120"/>
      <c r="K30" s="118"/>
      <c r="L30" s="120">
        <v>128586.35</v>
      </c>
      <c r="M30" s="120">
        <f>L30*21%</f>
        <v>27003.1335</v>
      </c>
      <c r="N30" s="118">
        <f>L30+M30</f>
        <v>155589.4835</v>
      </c>
      <c r="O30" s="228">
        <v>2239</v>
      </c>
      <c r="P30" s="185">
        <v>2050</v>
      </c>
      <c r="Q30" s="105" t="s">
        <v>197</v>
      </c>
      <c r="R30" s="98"/>
    </row>
    <row r="31" spans="1:18" ht="38.25">
      <c r="A31" s="227" t="s">
        <v>113</v>
      </c>
      <c r="B31" s="58" t="s">
        <v>261</v>
      </c>
      <c r="C31" s="58" t="s">
        <v>217</v>
      </c>
      <c r="D31" s="90" t="s">
        <v>268</v>
      </c>
      <c r="E31" s="91" t="s">
        <v>267</v>
      </c>
      <c r="F31" s="120">
        <f t="shared" si="3"/>
        <v>304501.8429752066</v>
      </c>
      <c r="G31" s="120">
        <f t="shared" si="4"/>
        <v>63945.38702479339</v>
      </c>
      <c r="H31" s="118">
        <v>368447.23</v>
      </c>
      <c r="I31" s="157">
        <v>144256.27</v>
      </c>
      <c r="J31" s="157">
        <f aca="true" t="shared" si="5" ref="J31:J37">I31*21%</f>
        <v>30293.816699999996</v>
      </c>
      <c r="K31" s="170">
        <f>I31+J31</f>
        <v>174550.08669999999</v>
      </c>
      <c r="L31" s="120">
        <v>144256.27</v>
      </c>
      <c r="M31" s="120">
        <f>L31*21%</f>
        <v>30293.816699999996</v>
      </c>
      <c r="N31" s="118">
        <f>L31+M31</f>
        <v>174550.08669999999</v>
      </c>
      <c r="O31" s="228">
        <v>2512</v>
      </c>
      <c r="P31" s="186" t="s">
        <v>269</v>
      </c>
      <c r="Q31" s="108" t="s">
        <v>197</v>
      </c>
      <c r="R31" s="98"/>
    </row>
    <row r="32" spans="1:18" ht="39" customHeight="1">
      <c r="A32" s="227" t="s">
        <v>113</v>
      </c>
      <c r="B32" s="58" t="s">
        <v>261</v>
      </c>
      <c r="C32" s="58" t="s">
        <v>270</v>
      </c>
      <c r="D32" s="126" t="s">
        <v>271</v>
      </c>
      <c r="E32" s="91" t="s">
        <v>272</v>
      </c>
      <c r="F32" s="120">
        <f t="shared" si="3"/>
        <v>42412.80165289256</v>
      </c>
      <c r="G32" s="120">
        <f t="shared" si="4"/>
        <v>8906.688347107436</v>
      </c>
      <c r="H32" s="118">
        <v>51319.49</v>
      </c>
      <c r="I32" s="157">
        <f>K32/1.21</f>
        <v>42412.80165289256</v>
      </c>
      <c r="J32" s="157">
        <f t="shared" si="5"/>
        <v>8906.688347107436</v>
      </c>
      <c r="K32" s="170">
        <v>51319.49</v>
      </c>
      <c r="L32" s="118">
        <v>26725.88</v>
      </c>
      <c r="M32" s="59">
        <f aca="true" t="shared" si="6" ref="M32:M37">L32*21%</f>
        <v>5612.4348</v>
      </c>
      <c r="N32" s="100">
        <f>K32*230/365</f>
        <v>32338.308767123286</v>
      </c>
      <c r="O32" s="229">
        <v>2400</v>
      </c>
      <c r="P32" s="185">
        <v>2400</v>
      </c>
      <c r="Q32" s="109" t="s">
        <v>273</v>
      </c>
      <c r="R32" s="95" t="s">
        <v>526</v>
      </c>
    </row>
    <row r="33" spans="1:18" ht="30.75" customHeight="1">
      <c r="A33" s="227" t="s">
        <v>113</v>
      </c>
      <c r="B33" s="58" t="s">
        <v>261</v>
      </c>
      <c r="C33" s="58" t="s">
        <v>554</v>
      </c>
      <c r="D33" s="126" t="s">
        <v>271</v>
      </c>
      <c r="E33" s="91" t="s">
        <v>272</v>
      </c>
      <c r="F33" s="120">
        <f t="shared" si="3"/>
        <v>59626.85950413223</v>
      </c>
      <c r="G33" s="120">
        <f t="shared" si="4"/>
        <v>12521.640495867769</v>
      </c>
      <c r="H33" s="118">
        <v>72148.5</v>
      </c>
      <c r="I33" s="157">
        <f>K33/1.21</f>
        <v>59626.85950413223</v>
      </c>
      <c r="J33" s="157">
        <f t="shared" si="5"/>
        <v>12521.640495867769</v>
      </c>
      <c r="K33" s="170">
        <v>72148.5</v>
      </c>
      <c r="L33" s="118">
        <v>37573.09</v>
      </c>
      <c r="M33" s="59">
        <f t="shared" si="6"/>
        <v>7890.348899999999</v>
      </c>
      <c r="N33" s="100">
        <f>K33*230/365</f>
        <v>45463.438356164384</v>
      </c>
      <c r="O33" s="229">
        <v>3600</v>
      </c>
      <c r="P33" s="185">
        <v>3600</v>
      </c>
      <c r="Q33" s="110" t="s">
        <v>273</v>
      </c>
      <c r="R33" s="95" t="s">
        <v>526</v>
      </c>
    </row>
    <row r="34" spans="1:18" ht="24">
      <c r="A34" s="227" t="s">
        <v>113</v>
      </c>
      <c r="B34" s="58" t="s">
        <v>261</v>
      </c>
      <c r="C34" s="58" t="s">
        <v>274</v>
      </c>
      <c r="D34" s="90" t="s">
        <v>275</v>
      </c>
      <c r="E34" s="91" t="s">
        <v>267</v>
      </c>
      <c r="F34" s="120">
        <f t="shared" si="3"/>
        <v>78858.14876033059</v>
      </c>
      <c r="G34" s="120">
        <f t="shared" si="4"/>
        <v>16560.21123966942</v>
      </c>
      <c r="H34" s="118">
        <v>95418.36</v>
      </c>
      <c r="I34" s="169">
        <v>42453.18</v>
      </c>
      <c r="J34" s="169">
        <f t="shared" si="5"/>
        <v>8915.1678</v>
      </c>
      <c r="K34" s="169">
        <f>I34+J34</f>
        <v>51368.3478</v>
      </c>
      <c r="L34" s="59">
        <v>42453.18</v>
      </c>
      <c r="M34" s="59">
        <f t="shared" si="6"/>
        <v>8915.1678</v>
      </c>
      <c r="N34" s="59">
        <v>51368.35</v>
      </c>
      <c r="O34" s="228">
        <v>1021</v>
      </c>
      <c r="P34" s="185">
        <v>1021</v>
      </c>
      <c r="Q34" s="105" t="s">
        <v>197</v>
      </c>
      <c r="R34" s="98"/>
    </row>
    <row r="35" spans="1:18" ht="24">
      <c r="A35" s="227" t="s">
        <v>113</v>
      </c>
      <c r="B35" s="58" t="s">
        <v>261</v>
      </c>
      <c r="C35" s="58" t="s">
        <v>276</v>
      </c>
      <c r="D35" s="90" t="s">
        <v>277</v>
      </c>
      <c r="E35" s="91" t="s">
        <v>267</v>
      </c>
      <c r="F35" s="120">
        <f t="shared" si="3"/>
        <v>50613.76859504133</v>
      </c>
      <c r="G35" s="120">
        <f>F35*21%</f>
        <v>10628.891404958678</v>
      </c>
      <c r="H35" s="118">
        <v>61242.66</v>
      </c>
      <c r="I35" s="169">
        <v>22968</v>
      </c>
      <c r="J35" s="202">
        <f t="shared" si="5"/>
        <v>4823.28</v>
      </c>
      <c r="K35" s="169">
        <f>I35+J35</f>
        <v>27791.28</v>
      </c>
      <c r="L35" s="59">
        <v>22968</v>
      </c>
      <c r="M35" s="59">
        <f t="shared" si="6"/>
        <v>4823.28</v>
      </c>
      <c r="N35" s="59">
        <v>27791.28</v>
      </c>
      <c r="O35" s="228">
        <v>400</v>
      </c>
      <c r="P35" s="185">
        <v>450</v>
      </c>
      <c r="Q35" s="105" t="s">
        <v>197</v>
      </c>
      <c r="R35" s="98"/>
    </row>
    <row r="36" spans="1:18" ht="24">
      <c r="A36" s="227" t="s">
        <v>113</v>
      </c>
      <c r="B36" s="58" t="s">
        <v>261</v>
      </c>
      <c r="C36" s="58" t="s">
        <v>278</v>
      </c>
      <c r="D36" s="90" t="s">
        <v>279</v>
      </c>
      <c r="E36" s="91" t="s">
        <v>267</v>
      </c>
      <c r="F36" s="120">
        <f t="shared" si="3"/>
        <v>279211.8842975207</v>
      </c>
      <c r="G36" s="120">
        <f>F36*21%</f>
        <v>58634.49570247934</v>
      </c>
      <c r="H36" s="118">
        <v>337846.38</v>
      </c>
      <c r="I36" s="169">
        <v>125749.8</v>
      </c>
      <c r="J36" s="202">
        <f t="shared" si="5"/>
        <v>26407.458</v>
      </c>
      <c r="K36" s="169">
        <f>I36+J36</f>
        <v>152157.258</v>
      </c>
      <c r="L36" s="59">
        <v>125749.8</v>
      </c>
      <c r="M36" s="59">
        <f t="shared" si="6"/>
        <v>26407.458</v>
      </c>
      <c r="N36" s="59">
        <v>152157.26</v>
      </c>
      <c r="O36" s="228">
        <v>2190</v>
      </c>
      <c r="P36" s="185">
        <v>2190</v>
      </c>
      <c r="Q36" s="105" t="s">
        <v>197</v>
      </c>
      <c r="R36" s="98"/>
    </row>
    <row r="37" spans="1:18" ht="25.5">
      <c r="A37" s="227" t="s">
        <v>113</v>
      </c>
      <c r="B37" s="58" t="s">
        <v>261</v>
      </c>
      <c r="C37" s="58" t="s">
        <v>235</v>
      </c>
      <c r="D37" s="90" t="s">
        <v>280</v>
      </c>
      <c r="E37" s="91" t="s">
        <v>267</v>
      </c>
      <c r="F37" s="120">
        <f t="shared" si="3"/>
        <v>108655.88429752066</v>
      </c>
      <c r="G37" s="120">
        <f>F37*21%</f>
        <v>22817.73570247934</v>
      </c>
      <c r="H37" s="118">
        <v>131473.62</v>
      </c>
      <c r="I37" s="169">
        <v>48807</v>
      </c>
      <c r="J37" s="202">
        <f t="shared" si="5"/>
        <v>10249.47</v>
      </c>
      <c r="K37" s="169">
        <f>I37+J37</f>
        <v>59056.47</v>
      </c>
      <c r="L37" s="59">
        <v>48807</v>
      </c>
      <c r="M37" s="59">
        <f t="shared" si="6"/>
        <v>10249.47</v>
      </c>
      <c r="N37" s="59">
        <v>59056.47</v>
      </c>
      <c r="O37" s="228">
        <v>850</v>
      </c>
      <c r="P37" s="185">
        <v>800</v>
      </c>
      <c r="Q37" s="105" t="s">
        <v>197</v>
      </c>
      <c r="R37" s="98"/>
    </row>
    <row r="38" spans="1:18" ht="18">
      <c r="A38" s="227" t="s">
        <v>113</v>
      </c>
      <c r="B38" s="58" t="s">
        <v>281</v>
      </c>
      <c r="C38" s="58" t="s">
        <v>203</v>
      </c>
      <c r="D38" s="127" t="s">
        <v>282</v>
      </c>
      <c r="E38" s="91" t="s">
        <v>32</v>
      </c>
      <c r="F38" s="118">
        <v>4158.38</v>
      </c>
      <c r="G38" s="119" t="s">
        <v>496</v>
      </c>
      <c r="H38" s="118">
        <v>4158.38</v>
      </c>
      <c r="I38" s="169">
        <v>7358.4</v>
      </c>
      <c r="J38" s="199" t="s">
        <v>496</v>
      </c>
      <c r="K38" s="169">
        <v>7358.4</v>
      </c>
      <c r="L38" s="100">
        <f>I38*230/365</f>
        <v>4636.8</v>
      </c>
      <c r="M38" s="119" t="s">
        <v>496</v>
      </c>
      <c r="N38" s="100">
        <f>K38*230/365</f>
        <v>4636.8</v>
      </c>
      <c r="O38" s="228">
        <v>120</v>
      </c>
      <c r="P38" s="185">
        <v>120</v>
      </c>
      <c r="Q38" s="105" t="s">
        <v>197</v>
      </c>
      <c r="R38" s="98"/>
    </row>
    <row r="39" spans="1:18" ht="18">
      <c r="A39" s="227" t="s">
        <v>113</v>
      </c>
      <c r="B39" s="58" t="s">
        <v>281</v>
      </c>
      <c r="C39" s="58" t="s">
        <v>283</v>
      </c>
      <c r="D39" s="127" t="s">
        <v>282</v>
      </c>
      <c r="E39" s="91" t="s">
        <v>32</v>
      </c>
      <c r="F39" s="118">
        <v>3873.42</v>
      </c>
      <c r="G39" s="119" t="s">
        <v>496</v>
      </c>
      <c r="H39" s="118">
        <v>3873.42</v>
      </c>
      <c r="I39" s="169">
        <v>6745.2</v>
      </c>
      <c r="J39" s="199" t="s">
        <v>496</v>
      </c>
      <c r="K39" s="169">
        <v>6745.2</v>
      </c>
      <c r="L39" s="100">
        <f>I39*230/365</f>
        <v>4250.4</v>
      </c>
      <c r="M39" s="119" t="s">
        <v>496</v>
      </c>
      <c r="N39" s="100">
        <f>K39*230/365</f>
        <v>4250.4</v>
      </c>
      <c r="O39" s="228">
        <v>110</v>
      </c>
      <c r="P39" s="185">
        <v>110</v>
      </c>
      <c r="Q39" s="105" t="s">
        <v>197</v>
      </c>
      <c r="R39" s="98"/>
    </row>
    <row r="40" spans="1:18" ht="18">
      <c r="A40" s="227" t="s">
        <v>113</v>
      </c>
      <c r="B40" s="58" t="s">
        <v>284</v>
      </c>
      <c r="C40" s="58" t="s">
        <v>203</v>
      </c>
      <c r="D40" s="90" t="s">
        <v>285</v>
      </c>
      <c r="E40" s="91" t="s">
        <v>33</v>
      </c>
      <c r="F40" s="118">
        <v>8361.34</v>
      </c>
      <c r="G40" s="119" t="s">
        <v>496</v>
      </c>
      <c r="H40" s="118">
        <v>8361.34</v>
      </c>
      <c r="I40" s="169">
        <v>6169.88</v>
      </c>
      <c r="J40" s="199" t="s">
        <v>496</v>
      </c>
      <c r="K40" s="169">
        <v>6169.88</v>
      </c>
      <c r="L40" s="59">
        <v>6169.88</v>
      </c>
      <c r="M40" s="119" t="s">
        <v>496</v>
      </c>
      <c r="N40" s="59">
        <v>6169.88</v>
      </c>
      <c r="O40" s="228">
        <v>198.9</v>
      </c>
      <c r="P40" s="185">
        <v>199</v>
      </c>
      <c r="Q40" s="104" t="s">
        <v>118</v>
      </c>
      <c r="R40" s="98"/>
    </row>
    <row r="41" spans="1:18" ht="18">
      <c r="A41" s="227" t="s">
        <v>113</v>
      </c>
      <c r="B41" s="58" t="s">
        <v>119</v>
      </c>
      <c r="C41" s="58" t="s">
        <v>286</v>
      </c>
      <c r="D41" s="90" t="s">
        <v>287</v>
      </c>
      <c r="E41" s="91" t="s">
        <v>34</v>
      </c>
      <c r="F41" s="118">
        <v>7362</v>
      </c>
      <c r="G41" s="119" t="s">
        <v>496</v>
      </c>
      <c r="H41" s="118">
        <v>7362</v>
      </c>
      <c r="I41" s="169">
        <v>3783.78</v>
      </c>
      <c r="J41" s="199" t="s">
        <v>496</v>
      </c>
      <c r="K41" s="169">
        <v>3783.78</v>
      </c>
      <c r="L41" s="59">
        <v>3783.78</v>
      </c>
      <c r="M41" s="119" t="s">
        <v>496</v>
      </c>
      <c r="N41" s="59">
        <v>3783.78</v>
      </c>
      <c r="O41" s="228">
        <v>117</v>
      </c>
      <c r="P41" s="185">
        <v>117</v>
      </c>
      <c r="Q41" s="105" t="s">
        <v>197</v>
      </c>
      <c r="R41" s="98"/>
    </row>
    <row r="42" spans="1:18" ht="18">
      <c r="A42" s="227" t="s">
        <v>113</v>
      </c>
      <c r="B42" s="58" t="s">
        <v>288</v>
      </c>
      <c r="C42" s="58" t="s">
        <v>203</v>
      </c>
      <c r="D42" s="90" t="s">
        <v>289</v>
      </c>
      <c r="E42" s="91" t="s">
        <v>35</v>
      </c>
      <c r="F42" s="118">
        <v>7511.77</v>
      </c>
      <c r="G42" s="119" t="s">
        <v>496</v>
      </c>
      <c r="H42" s="118">
        <v>7511.77</v>
      </c>
      <c r="I42" s="169">
        <v>4283.4</v>
      </c>
      <c r="J42" s="199" t="s">
        <v>496</v>
      </c>
      <c r="K42" s="169">
        <v>4283.4</v>
      </c>
      <c r="L42" s="59">
        <v>4283.4</v>
      </c>
      <c r="M42" s="119" t="s">
        <v>496</v>
      </c>
      <c r="N42" s="59">
        <v>4283.4</v>
      </c>
      <c r="O42" s="228">
        <v>118</v>
      </c>
      <c r="P42" s="185">
        <v>113</v>
      </c>
      <c r="Q42" s="105" t="s">
        <v>197</v>
      </c>
      <c r="R42" s="98"/>
    </row>
    <row r="43" spans="1:18" ht="18">
      <c r="A43" s="227" t="s">
        <v>113</v>
      </c>
      <c r="B43" s="58" t="s">
        <v>290</v>
      </c>
      <c r="C43" s="58" t="s">
        <v>203</v>
      </c>
      <c r="D43" s="90" t="s">
        <v>291</v>
      </c>
      <c r="E43" s="91" t="s">
        <v>36</v>
      </c>
      <c r="F43" s="118">
        <v>7126.09</v>
      </c>
      <c r="G43" s="119" t="s">
        <v>496</v>
      </c>
      <c r="H43" s="118">
        <v>7126.09</v>
      </c>
      <c r="I43" s="169">
        <v>5724.18</v>
      </c>
      <c r="J43" s="199" t="s">
        <v>496</v>
      </c>
      <c r="K43" s="169">
        <v>5724.18</v>
      </c>
      <c r="L43" s="59">
        <v>5724.18</v>
      </c>
      <c r="M43" s="119" t="s">
        <v>496</v>
      </c>
      <c r="N43" s="59">
        <v>5724.18</v>
      </c>
      <c r="O43" s="228">
        <v>147</v>
      </c>
      <c r="P43" s="185">
        <v>150</v>
      </c>
      <c r="Q43" s="104" t="s">
        <v>118</v>
      </c>
      <c r="R43" s="98"/>
    </row>
    <row r="44" spans="1:18" ht="25.5">
      <c r="A44" s="227" t="s">
        <v>122</v>
      </c>
      <c r="B44" s="58" t="s">
        <v>292</v>
      </c>
      <c r="C44" s="58" t="s">
        <v>203</v>
      </c>
      <c r="D44" s="90" t="s">
        <v>293</v>
      </c>
      <c r="E44" s="91" t="s">
        <v>37</v>
      </c>
      <c r="F44" s="118">
        <v>4025.08</v>
      </c>
      <c r="G44" s="119" t="s">
        <v>496</v>
      </c>
      <c r="H44" s="118">
        <v>4025.08</v>
      </c>
      <c r="I44" s="169">
        <v>4471.5</v>
      </c>
      <c r="J44" s="199" t="s">
        <v>496</v>
      </c>
      <c r="K44" s="169">
        <v>4471.5</v>
      </c>
      <c r="L44" s="122">
        <v>4025.08</v>
      </c>
      <c r="M44" s="119" t="s">
        <v>496</v>
      </c>
      <c r="N44" s="122">
        <v>4025.08</v>
      </c>
      <c r="O44" s="228">
        <v>135</v>
      </c>
      <c r="P44" s="185">
        <v>116</v>
      </c>
      <c r="Q44" s="105" t="s">
        <v>197</v>
      </c>
      <c r="R44" s="98"/>
    </row>
    <row r="45" spans="1:18" ht="25.5">
      <c r="A45" s="227" t="s">
        <v>122</v>
      </c>
      <c r="B45" s="58" t="s">
        <v>294</v>
      </c>
      <c r="C45" s="58" t="s">
        <v>555</v>
      </c>
      <c r="D45" s="90" t="s">
        <v>295</v>
      </c>
      <c r="E45" s="91" t="s">
        <v>38</v>
      </c>
      <c r="F45" s="118">
        <v>8263.3</v>
      </c>
      <c r="G45" s="119" t="s">
        <v>496</v>
      </c>
      <c r="H45" s="118">
        <v>8263.3</v>
      </c>
      <c r="I45" s="100">
        <v>34151</v>
      </c>
      <c r="J45" s="203" t="s">
        <v>496</v>
      </c>
      <c r="K45" s="100">
        <v>34151</v>
      </c>
      <c r="L45" s="100">
        <v>8263.3</v>
      </c>
      <c r="M45" s="119" t="s">
        <v>496</v>
      </c>
      <c r="N45" s="100">
        <v>8263.3</v>
      </c>
      <c r="O45" s="228">
        <v>264</v>
      </c>
      <c r="P45" s="185">
        <v>264</v>
      </c>
      <c r="Q45" s="104" t="s">
        <v>118</v>
      </c>
      <c r="R45" s="98"/>
    </row>
    <row r="46" spans="1:18" ht="18">
      <c r="A46" s="227" t="s">
        <v>122</v>
      </c>
      <c r="B46" s="58" t="s">
        <v>294</v>
      </c>
      <c r="C46" s="58" t="s">
        <v>556</v>
      </c>
      <c r="D46" s="90" t="s">
        <v>296</v>
      </c>
      <c r="E46" s="91" t="s">
        <v>39</v>
      </c>
      <c r="F46" s="201">
        <v>20144.56</v>
      </c>
      <c r="G46" s="204" t="s">
        <v>496</v>
      </c>
      <c r="H46" s="201">
        <v>20144.56</v>
      </c>
      <c r="I46" s="59"/>
      <c r="J46" s="119" t="s">
        <v>496</v>
      </c>
      <c r="K46" s="103"/>
      <c r="L46" s="103"/>
      <c r="M46" s="119" t="s">
        <v>496</v>
      </c>
      <c r="N46" s="103"/>
      <c r="O46" s="236">
        <v>623</v>
      </c>
      <c r="P46" s="180">
        <v>623</v>
      </c>
      <c r="Q46" s="66" t="s">
        <v>118</v>
      </c>
      <c r="R46" s="117"/>
    </row>
    <row r="47" spans="1:18" ht="18">
      <c r="A47" s="227" t="s">
        <v>122</v>
      </c>
      <c r="B47" s="58" t="s">
        <v>294</v>
      </c>
      <c r="C47" s="58" t="s">
        <v>229</v>
      </c>
      <c r="D47" s="90" t="s">
        <v>297</v>
      </c>
      <c r="E47" s="91" t="s">
        <v>43</v>
      </c>
      <c r="F47" s="118">
        <v>50548.54</v>
      </c>
      <c r="G47" s="119" t="s">
        <v>496</v>
      </c>
      <c r="H47" s="118">
        <v>50548.54</v>
      </c>
      <c r="I47" s="59">
        <v>129360</v>
      </c>
      <c r="J47" s="119" t="s">
        <v>496</v>
      </c>
      <c r="K47" s="59">
        <v>129360</v>
      </c>
      <c r="L47" s="100">
        <v>50548.54</v>
      </c>
      <c r="M47" s="119" t="s">
        <v>496</v>
      </c>
      <c r="N47" s="100">
        <v>50548.54</v>
      </c>
      <c r="O47" s="228">
        <v>1000</v>
      </c>
      <c r="P47" s="185">
        <v>1000</v>
      </c>
      <c r="Q47" s="104" t="s">
        <v>118</v>
      </c>
      <c r="R47" s="98"/>
    </row>
    <row r="48" spans="1:18" ht="18">
      <c r="A48" s="227" t="s">
        <v>122</v>
      </c>
      <c r="B48" s="58" t="s">
        <v>294</v>
      </c>
      <c r="C48" s="58" t="s">
        <v>276</v>
      </c>
      <c r="D48" s="90" t="s">
        <v>298</v>
      </c>
      <c r="E48" s="91" t="s">
        <v>40</v>
      </c>
      <c r="F48" s="118">
        <v>16804.07</v>
      </c>
      <c r="G48" s="119" t="s">
        <v>496</v>
      </c>
      <c r="H48" s="118">
        <v>16804.07</v>
      </c>
      <c r="I48" s="59">
        <v>39584.16</v>
      </c>
      <c r="J48" s="119" t="s">
        <v>496</v>
      </c>
      <c r="K48" s="59">
        <v>39584.16</v>
      </c>
      <c r="L48" s="100">
        <v>16804.07</v>
      </c>
      <c r="M48" s="119" t="s">
        <v>496</v>
      </c>
      <c r="N48" s="100">
        <v>16804.07</v>
      </c>
      <c r="O48" s="228">
        <v>306</v>
      </c>
      <c r="P48" s="185">
        <v>306</v>
      </c>
      <c r="Q48" s="104" t="s">
        <v>118</v>
      </c>
      <c r="R48" s="98"/>
    </row>
    <row r="49" spans="1:18" ht="18">
      <c r="A49" s="227" t="s">
        <v>122</v>
      </c>
      <c r="B49" s="58" t="s">
        <v>294</v>
      </c>
      <c r="C49" s="58" t="s">
        <v>299</v>
      </c>
      <c r="D49" s="90" t="s">
        <v>300</v>
      </c>
      <c r="E49" s="91" t="s">
        <v>41</v>
      </c>
      <c r="F49" s="118">
        <v>3476.27</v>
      </c>
      <c r="G49" s="119" t="s">
        <v>496</v>
      </c>
      <c r="H49" s="118">
        <v>3476.27</v>
      </c>
      <c r="I49" s="59">
        <v>15523.2</v>
      </c>
      <c r="J49" s="119" t="s">
        <v>496</v>
      </c>
      <c r="K49" s="59">
        <v>15523.2</v>
      </c>
      <c r="L49" s="100">
        <v>3476.27</v>
      </c>
      <c r="M49" s="119" t="s">
        <v>496</v>
      </c>
      <c r="N49" s="100">
        <v>3476.27</v>
      </c>
      <c r="O49" s="228">
        <v>200</v>
      </c>
      <c r="P49" s="185">
        <v>200</v>
      </c>
      <c r="Q49" s="104" t="s">
        <v>118</v>
      </c>
      <c r="R49" s="98"/>
    </row>
    <row r="50" spans="1:18" ht="25.5">
      <c r="A50" s="227" t="s">
        <v>122</v>
      </c>
      <c r="B50" s="58" t="s">
        <v>294</v>
      </c>
      <c r="C50" s="58" t="s">
        <v>557</v>
      </c>
      <c r="D50" s="90" t="s">
        <v>301</v>
      </c>
      <c r="E50" s="91" t="s">
        <v>42</v>
      </c>
      <c r="F50" s="118">
        <v>6428.42</v>
      </c>
      <c r="G50" s="119" t="s">
        <v>496</v>
      </c>
      <c r="H50" s="118">
        <v>6428.42</v>
      </c>
      <c r="I50" s="59">
        <v>17592.96</v>
      </c>
      <c r="J50" s="119" t="s">
        <v>496</v>
      </c>
      <c r="K50" s="59">
        <v>17592.96</v>
      </c>
      <c r="L50" s="122">
        <v>6428.42</v>
      </c>
      <c r="M50" s="119" t="s">
        <v>496</v>
      </c>
      <c r="N50" s="122">
        <v>6428.42</v>
      </c>
      <c r="O50" s="228">
        <v>136.6</v>
      </c>
      <c r="P50" s="185">
        <v>130</v>
      </c>
      <c r="Q50" s="105" t="s">
        <v>302</v>
      </c>
      <c r="R50" s="98"/>
    </row>
    <row r="51" spans="1:18" ht="18">
      <c r="A51" s="227" t="s">
        <v>122</v>
      </c>
      <c r="B51" s="58" t="s">
        <v>294</v>
      </c>
      <c r="C51" s="58" t="s">
        <v>217</v>
      </c>
      <c r="D51" s="90" t="s">
        <v>303</v>
      </c>
      <c r="E51" s="91" t="s">
        <v>304</v>
      </c>
      <c r="F51" s="120">
        <f t="shared" si="3"/>
        <v>86528.01652892561</v>
      </c>
      <c r="G51" s="120">
        <f>F51*21%</f>
        <v>18170.883471074376</v>
      </c>
      <c r="H51" s="118">
        <v>104698.9</v>
      </c>
      <c r="I51" s="59">
        <v>198567.6</v>
      </c>
      <c r="J51" s="103">
        <f>I51*21%</f>
        <v>41699.195999999996</v>
      </c>
      <c r="K51" s="103">
        <f>I51+J51</f>
        <v>240266.796</v>
      </c>
      <c r="L51" s="120">
        <v>86528.01652892561</v>
      </c>
      <c r="M51" s="103">
        <f>L51*21%</f>
        <v>18170.883471074376</v>
      </c>
      <c r="N51" s="122">
        <v>104698.9</v>
      </c>
      <c r="O51" s="228">
        <v>1535</v>
      </c>
      <c r="P51" s="185">
        <v>1535</v>
      </c>
      <c r="Q51" s="105" t="s">
        <v>302</v>
      </c>
      <c r="R51" s="98"/>
    </row>
    <row r="52" spans="1:18" ht="18">
      <c r="A52" s="227" t="s">
        <v>122</v>
      </c>
      <c r="B52" s="58" t="s">
        <v>305</v>
      </c>
      <c r="C52" s="58" t="s">
        <v>203</v>
      </c>
      <c r="D52" s="90" t="s">
        <v>306</v>
      </c>
      <c r="E52" s="91" t="s">
        <v>44</v>
      </c>
      <c r="F52" s="118">
        <v>15293.92</v>
      </c>
      <c r="G52" s="119" t="s">
        <v>496</v>
      </c>
      <c r="H52" s="118">
        <v>15293.92</v>
      </c>
      <c r="I52" s="59"/>
      <c r="J52" s="119" t="s">
        <v>496</v>
      </c>
      <c r="K52" s="103"/>
      <c r="L52" s="120">
        <v>5724.223140495868</v>
      </c>
      <c r="M52" s="119" t="s">
        <v>496</v>
      </c>
      <c r="N52" s="120">
        <v>5724.223140495868</v>
      </c>
      <c r="O52" s="236">
        <v>326</v>
      </c>
      <c r="P52" s="185">
        <v>326</v>
      </c>
      <c r="Q52" s="104" t="s">
        <v>118</v>
      </c>
      <c r="R52" s="98"/>
    </row>
    <row r="53" spans="1:18" ht="34.5" customHeight="1">
      <c r="A53" s="227" t="s">
        <v>122</v>
      </c>
      <c r="B53" s="58" t="s">
        <v>307</v>
      </c>
      <c r="C53" s="58" t="s">
        <v>203</v>
      </c>
      <c r="D53" s="90" t="s">
        <v>308</v>
      </c>
      <c r="E53" s="91" t="s">
        <v>45</v>
      </c>
      <c r="F53" s="118">
        <v>7333.68</v>
      </c>
      <c r="G53" s="119" t="s">
        <v>496</v>
      </c>
      <c r="H53" s="118">
        <v>7333.68</v>
      </c>
      <c r="I53" s="169">
        <v>9964.8</v>
      </c>
      <c r="J53" s="199" t="s">
        <v>496</v>
      </c>
      <c r="K53" s="169">
        <v>9964.8</v>
      </c>
      <c r="L53" s="122">
        <v>7333.68</v>
      </c>
      <c r="M53" s="119" t="s">
        <v>496</v>
      </c>
      <c r="N53" s="122">
        <v>7333.68</v>
      </c>
      <c r="O53" s="228">
        <v>240</v>
      </c>
      <c r="P53" s="185">
        <v>240</v>
      </c>
      <c r="Q53" s="107" t="s">
        <v>309</v>
      </c>
      <c r="R53" s="98"/>
    </row>
    <row r="54" spans="1:18" ht="25.5">
      <c r="A54" s="227" t="s">
        <v>129</v>
      </c>
      <c r="B54" s="58" t="s">
        <v>310</v>
      </c>
      <c r="C54" s="58" t="s">
        <v>203</v>
      </c>
      <c r="D54" s="90" t="s">
        <v>311</v>
      </c>
      <c r="E54" s="91" t="s">
        <v>46</v>
      </c>
      <c r="F54" s="118">
        <v>10289.65</v>
      </c>
      <c r="G54" s="119" t="s">
        <v>496</v>
      </c>
      <c r="H54" s="118">
        <v>10289.65</v>
      </c>
      <c r="I54" s="59">
        <v>19145.28</v>
      </c>
      <c r="J54" s="119" t="s">
        <v>496</v>
      </c>
      <c r="K54" s="59">
        <v>19145.28</v>
      </c>
      <c r="L54" s="122">
        <v>10289.65</v>
      </c>
      <c r="M54" s="119" t="s">
        <v>496</v>
      </c>
      <c r="N54" s="122">
        <v>10289.65</v>
      </c>
      <c r="O54" s="228">
        <v>259</v>
      </c>
      <c r="P54" s="185">
        <v>250</v>
      </c>
      <c r="Q54" s="106"/>
      <c r="R54" s="98"/>
    </row>
    <row r="55" spans="1:18" ht="25.5">
      <c r="A55" s="227" t="s">
        <v>129</v>
      </c>
      <c r="B55" s="58" t="s">
        <v>312</v>
      </c>
      <c r="C55" s="58" t="s">
        <v>255</v>
      </c>
      <c r="D55" s="90" t="s">
        <v>313</v>
      </c>
      <c r="E55" s="91" t="s">
        <v>47</v>
      </c>
      <c r="F55" s="120">
        <f t="shared" si="3"/>
        <v>5724.223140495868</v>
      </c>
      <c r="G55" s="120">
        <f>F55*21%</f>
        <v>1202.0868595041322</v>
      </c>
      <c r="H55" s="118">
        <v>6926.31</v>
      </c>
      <c r="I55" s="59">
        <v>11572.31</v>
      </c>
      <c r="J55" s="120">
        <f>I55*21%</f>
        <v>2430.1850999999997</v>
      </c>
      <c r="K55" s="59">
        <f>I55+J55</f>
        <v>14002.4951</v>
      </c>
      <c r="L55" s="120">
        <f>N55/1.21</f>
        <v>5724.223140495868</v>
      </c>
      <c r="M55" s="120">
        <f>L55*21%</f>
        <v>1202.0868595041322</v>
      </c>
      <c r="N55" s="100">
        <v>6926.31</v>
      </c>
      <c r="O55" s="228">
        <v>171.9</v>
      </c>
      <c r="P55" s="185">
        <v>172</v>
      </c>
      <c r="Q55" s="104" t="s">
        <v>118</v>
      </c>
      <c r="R55" s="98"/>
    </row>
    <row r="56" spans="1:18" ht="18">
      <c r="A56" s="227" t="s">
        <v>129</v>
      </c>
      <c r="B56" s="58" t="s">
        <v>314</v>
      </c>
      <c r="C56" s="58" t="s">
        <v>255</v>
      </c>
      <c r="D56" s="90" t="s">
        <v>315</v>
      </c>
      <c r="E56" s="91" t="s">
        <v>48</v>
      </c>
      <c r="F56" s="118">
        <v>2635.34</v>
      </c>
      <c r="G56" s="119" t="s">
        <v>496</v>
      </c>
      <c r="H56" s="118">
        <v>2635.34</v>
      </c>
      <c r="I56" s="169">
        <v>1699.5</v>
      </c>
      <c r="J56" s="199" t="s">
        <v>496</v>
      </c>
      <c r="K56" s="169">
        <v>1699.5</v>
      </c>
      <c r="L56" s="59">
        <v>1699.5</v>
      </c>
      <c r="M56" s="119" t="s">
        <v>496</v>
      </c>
      <c r="N56" s="59">
        <v>1699.5</v>
      </c>
      <c r="O56" s="228">
        <v>103</v>
      </c>
      <c r="P56" s="185">
        <v>103</v>
      </c>
      <c r="Q56" s="104" t="s">
        <v>118</v>
      </c>
      <c r="R56" s="98"/>
    </row>
    <row r="57" spans="1:18" ht="25.5">
      <c r="A57" s="227" t="s">
        <v>129</v>
      </c>
      <c r="B57" s="58" t="s">
        <v>316</v>
      </c>
      <c r="C57" s="58" t="s">
        <v>203</v>
      </c>
      <c r="D57" s="90" t="s">
        <v>317</v>
      </c>
      <c r="E57" s="91" t="s">
        <v>49</v>
      </c>
      <c r="F57" s="118">
        <v>7675.97</v>
      </c>
      <c r="G57" s="119" t="s">
        <v>496</v>
      </c>
      <c r="H57" s="118">
        <v>7675.97</v>
      </c>
      <c r="I57" s="59">
        <v>15015</v>
      </c>
      <c r="J57" s="119" t="s">
        <v>496</v>
      </c>
      <c r="K57" s="59">
        <v>15015</v>
      </c>
      <c r="L57" s="122">
        <v>7675.97</v>
      </c>
      <c r="M57" s="119" t="s">
        <v>496</v>
      </c>
      <c r="N57" s="122">
        <v>7675.97</v>
      </c>
      <c r="O57" s="228">
        <v>130</v>
      </c>
      <c r="P57" s="185">
        <v>130</v>
      </c>
      <c r="Q57" s="107" t="s">
        <v>318</v>
      </c>
      <c r="R57" s="98"/>
    </row>
    <row r="58" spans="1:18" ht="25.5">
      <c r="A58" s="227" t="s">
        <v>129</v>
      </c>
      <c r="B58" s="58" t="s">
        <v>185</v>
      </c>
      <c r="C58" s="58" t="s">
        <v>319</v>
      </c>
      <c r="D58" s="90" t="s">
        <v>320</v>
      </c>
      <c r="E58" s="91" t="s">
        <v>325</v>
      </c>
      <c r="F58" s="120">
        <f t="shared" si="3"/>
        <v>151144.5619834711</v>
      </c>
      <c r="G58" s="120">
        <f aca="true" t="shared" si="7" ref="G58:G63">F58*21%</f>
        <v>31740.358016528928</v>
      </c>
      <c r="H58" s="118">
        <v>182884.92</v>
      </c>
      <c r="I58" s="169">
        <v>132030.36</v>
      </c>
      <c r="J58" s="169">
        <f aca="true" t="shared" si="8" ref="J58:J63">I58*21%</f>
        <v>27726.375599999996</v>
      </c>
      <c r="K58" s="169">
        <f aca="true" t="shared" si="9" ref="K58:K63">I58+J58</f>
        <v>159756.73559999999</v>
      </c>
      <c r="L58" s="59">
        <v>151144.56</v>
      </c>
      <c r="M58" s="59">
        <f aca="true" t="shared" si="10" ref="M58:M63">L58*21%</f>
        <v>31740.3576</v>
      </c>
      <c r="N58" s="100">
        <v>159756.74</v>
      </c>
      <c r="O58" s="228">
        <v>1299</v>
      </c>
      <c r="P58" s="185">
        <v>1485</v>
      </c>
      <c r="Q58" s="104" t="s">
        <v>118</v>
      </c>
      <c r="R58" s="98"/>
    </row>
    <row r="59" spans="1:18" ht="18">
      <c r="A59" s="230" t="s">
        <v>129</v>
      </c>
      <c r="B59" s="58" t="s">
        <v>185</v>
      </c>
      <c r="C59" s="58" t="s">
        <v>229</v>
      </c>
      <c r="D59" s="90" t="s">
        <v>509</v>
      </c>
      <c r="E59" s="91" t="s">
        <v>321</v>
      </c>
      <c r="F59" s="120">
        <f t="shared" si="3"/>
        <v>327950.1157024794</v>
      </c>
      <c r="G59" s="120">
        <f t="shared" si="7"/>
        <v>68869.52429752066</v>
      </c>
      <c r="H59" s="118">
        <v>396819.64</v>
      </c>
      <c r="I59" s="169">
        <v>229438.44</v>
      </c>
      <c r="J59" s="169">
        <f t="shared" si="8"/>
        <v>48182.0724</v>
      </c>
      <c r="K59" s="169">
        <f t="shared" si="9"/>
        <v>277620.5124</v>
      </c>
      <c r="L59" s="59">
        <v>229438.44</v>
      </c>
      <c r="M59" s="59">
        <f t="shared" si="10"/>
        <v>48182.0724</v>
      </c>
      <c r="N59" s="100">
        <v>277620.51</v>
      </c>
      <c r="O59" s="228">
        <v>1869</v>
      </c>
      <c r="P59" s="185">
        <v>1880</v>
      </c>
      <c r="Q59" s="106"/>
      <c r="R59" s="98"/>
    </row>
    <row r="60" spans="1:18" ht="25.5">
      <c r="A60" s="230" t="s">
        <v>129</v>
      </c>
      <c r="B60" s="58" t="s">
        <v>185</v>
      </c>
      <c r="C60" s="58" t="s">
        <v>276</v>
      </c>
      <c r="D60" s="90" t="s">
        <v>322</v>
      </c>
      <c r="E60" s="91" t="s">
        <v>321</v>
      </c>
      <c r="F60" s="120">
        <f t="shared" si="3"/>
        <v>70823.30578512397</v>
      </c>
      <c r="G60" s="120">
        <f t="shared" si="7"/>
        <v>14872.894214876034</v>
      </c>
      <c r="H60" s="118">
        <v>85696.2</v>
      </c>
      <c r="I60" s="169">
        <v>53155.08</v>
      </c>
      <c r="J60" s="169">
        <f t="shared" si="8"/>
        <v>11162.5668</v>
      </c>
      <c r="K60" s="169">
        <f t="shared" si="9"/>
        <v>64317.6468</v>
      </c>
      <c r="L60" s="59">
        <v>53155.08</v>
      </c>
      <c r="M60" s="59">
        <f t="shared" si="10"/>
        <v>11162.5668</v>
      </c>
      <c r="N60" s="59">
        <v>64317.65</v>
      </c>
      <c r="O60" s="228">
        <v>433</v>
      </c>
      <c r="P60" s="185">
        <v>387</v>
      </c>
      <c r="Q60" s="105" t="s">
        <v>323</v>
      </c>
      <c r="R60" s="98"/>
    </row>
    <row r="61" spans="1:18" ht="25.5">
      <c r="A61" s="230" t="s">
        <v>129</v>
      </c>
      <c r="B61" s="58" t="s">
        <v>185</v>
      </c>
      <c r="C61" s="58" t="s">
        <v>217</v>
      </c>
      <c r="D61" s="90" t="s">
        <v>324</v>
      </c>
      <c r="E61" s="91" t="s">
        <v>325</v>
      </c>
      <c r="F61" s="120">
        <f t="shared" si="3"/>
        <v>100153.52892561984</v>
      </c>
      <c r="G61" s="120">
        <f t="shared" si="7"/>
        <v>21032.241074380167</v>
      </c>
      <c r="H61" s="118">
        <v>121185.77</v>
      </c>
      <c r="I61" s="169">
        <v>86300.28</v>
      </c>
      <c r="J61" s="169">
        <f t="shared" si="8"/>
        <v>18123.0588</v>
      </c>
      <c r="K61" s="169">
        <f t="shared" si="9"/>
        <v>104423.3388</v>
      </c>
      <c r="L61" s="59">
        <v>86300.28</v>
      </c>
      <c r="M61" s="59">
        <f t="shared" si="10"/>
        <v>18123.0588</v>
      </c>
      <c r="N61" s="59">
        <v>104423.34</v>
      </c>
      <c r="O61" s="228">
        <v>703</v>
      </c>
      <c r="P61" s="185">
        <v>700</v>
      </c>
      <c r="Q61" s="104" t="s">
        <v>118</v>
      </c>
      <c r="R61" s="98"/>
    </row>
    <row r="62" spans="1:18" ht="36">
      <c r="A62" s="227" t="s">
        <v>129</v>
      </c>
      <c r="B62" s="58" t="s">
        <v>185</v>
      </c>
      <c r="C62" s="58" t="s">
        <v>558</v>
      </c>
      <c r="D62" s="90" t="s">
        <v>326</v>
      </c>
      <c r="E62" s="91" t="s">
        <v>327</v>
      </c>
      <c r="F62" s="120">
        <f t="shared" si="3"/>
        <v>227183.51239669422</v>
      </c>
      <c r="G62" s="120">
        <f t="shared" si="7"/>
        <v>47708.537603305784</v>
      </c>
      <c r="H62" s="148">
        <v>274892.05</v>
      </c>
      <c r="I62" s="175">
        <v>205500.24</v>
      </c>
      <c r="J62" s="175">
        <f t="shared" si="8"/>
        <v>43155.0504</v>
      </c>
      <c r="K62" s="175">
        <f t="shared" si="9"/>
        <v>248655.2904</v>
      </c>
      <c r="L62" s="123">
        <v>205500.24</v>
      </c>
      <c r="M62" s="59">
        <f t="shared" si="10"/>
        <v>43155.0504</v>
      </c>
      <c r="N62" s="123">
        <v>248655.29</v>
      </c>
      <c r="O62" s="231">
        <v>1674</v>
      </c>
      <c r="P62" s="187" t="s">
        <v>328</v>
      </c>
      <c r="Q62" s="111" t="s">
        <v>323</v>
      </c>
      <c r="R62" s="98"/>
    </row>
    <row r="63" spans="1:18" ht="25.5">
      <c r="A63" s="227" t="s">
        <v>129</v>
      </c>
      <c r="B63" s="58" t="s">
        <v>185</v>
      </c>
      <c r="C63" s="58" t="s">
        <v>510</v>
      </c>
      <c r="D63" s="90" t="s">
        <v>326</v>
      </c>
      <c r="E63" s="91" t="s">
        <v>54</v>
      </c>
      <c r="F63" s="120">
        <f t="shared" si="3"/>
        <v>29295</v>
      </c>
      <c r="G63" s="120">
        <f t="shared" si="7"/>
        <v>6151.95</v>
      </c>
      <c r="H63" s="118">
        <v>35446.95</v>
      </c>
      <c r="I63" s="175">
        <v>27369.34</v>
      </c>
      <c r="J63" s="175">
        <f t="shared" si="8"/>
        <v>5747.5614</v>
      </c>
      <c r="K63" s="175">
        <f t="shared" si="9"/>
        <v>33116.9014</v>
      </c>
      <c r="L63" s="123">
        <v>27368.77</v>
      </c>
      <c r="M63" s="59">
        <f t="shared" si="10"/>
        <v>5747.4417</v>
      </c>
      <c r="N63" s="59">
        <v>33116.21</v>
      </c>
      <c r="O63" s="232">
        <v>222.95</v>
      </c>
      <c r="P63" s="185"/>
      <c r="Q63" s="104"/>
      <c r="R63" s="98"/>
    </row>
    <row r="64" spans="1:18" ht="18">
      <c r="A64" s="230" t="s">
        <v>129</v>
      </c>
      <c r="B64" s="58" t="s">
        <v>148</v>
      </c>
      <c r="C64" s="58" t="s">
        <v>203</v>
      </c>
      <c r="D64" s="90" t="s">
        <v>329</v>
      </c>
      <c r="E64" s="91" t="s">
        <v>50</v>
      </c>
      <c r="F64" s="118">
        <v>35446.95</v>
      </c>
      <c r="G64" s="119" t="s">
        <v>496</v>
      </c>
      <c r="H64" s="118">
        <v>35446.95</v>
      </c>
      <c r="I64" s="169">
        <v>15523.2</v>
      </c>
      <c r="J64" s="199" t="s">
        <v>496</v>
      </c>
      <c r="K64" s="169">
        <v>15523.2</v>
      </c>
      <c r="L64" s="59">
        <v>15523.2</v>
      </c>
      <c r="M64" s="119" t="s">
        <v>496</v>
      </c>
      <c r="N64" s="59">
        <v>15523.2</v>
      </c>
      <c r="O64" s="228">
        <v>160</v>
      </c>
      <c r="P64" s="185">
        <v>160</v>
      </c>
      <c r="Q64" s="106"/>
      <c r="R64" s="98"/>
    </row>
    <row r="65" spans="1:18" ht="18">
      <c r="A65" s="230" t="s">
        <v>129</v>
      </c>
      <c r="B65" s="58" t="s">
        <v>330</v>
      </c>
      <c r="C65" s="58" t="s">
        <v>203</v>
      </c>
      <c r="D65" s="90" t="s">
        <v>331</v>
      </c>
      <c r="E65" s="91" t="s">
        <v>51</v>
      </c>
      <c r="F65" s="118">
        <v>10845.74</v>
      </c>
      <c r="G65" s="119" t="s">
        <v>496</v>
      </c>
      <c r="H65" s="118">
        <v>10845.74</v>
      </c>
      <c r="I65" s="169">
        <v>7794.86</v>
      </c>
      <c r="J65" s="199" t="s">
        <v>496</v>
      </c>
      <c r="K65" s="169">
        <v>7794.86</v>
      </c>
      <c r="L65" s="100">
        <v>7794.86</v>
      </c>
      <c r="M65" s="119" t="s">
        <v>496</v>
      </c>
      <c r="N65" s="100">
        <v>7794.86</v>
      </c>
      <c r="O65" s="228">
        <v>196.84</v>
      </c>
      <c r="P65" s="185">
        <v>197</v>
      </c>
      <c r="Q65" s="104" t="s">
        <v>118</v>
      </c>
      <c r="R65" s="98"/>
    </row>
    <row r="66" spans="1:18" ht="18">
      <c r="A66" s="230" t="s">
        <v>129</v>
      </c>
      <c r="B66" s="58" t="s">
        <v>332</v>
      </c>
      <c r="C66" s="58" t="s">
        <v>203</v>
      </c>
      <c r="D66" s="90" t="s">
        <v>333</v>
      </c>
      <c r="E66" s="91" t="s">
        <v>334</v>
      </c>
      <c r="F66" s="120">
        <f t="shared" si="3"/>
        <v>13319.636363636364</v>
      </c>
      <c r="G66" s="120">
        <f>F66*21%</f>
        <v>2797.1236363636363</v>
      </c>
      <c r="H66" s="118">
        <v>16116.76</v>
      </c>
      <c r="I66" s="169">
        <v>11688.6</v>
      </c>
      <c r="J66" s="157">
        <f>I66*21%</f>
        <v>2454.6059999999998</v>
      </c>
      <c r="K66" s="169">
        <f>I66+J66</f>
        <v>14143.206</v>
      </c>
      <c r="L66" s="59">
        <v>11688.6</v>
      </c>
      <c r="M66" s="59">
        <f>L66*21%</f>
        <v>2454.6059999999998</v>
      </c>
      <c r="N66" s="59">
        <v>14143.21</v>
      </c>
      <c r="O66" s="228">
        <v>230</v>
      </c>
      <c r="P66" s="185">
        <v>230</v>
      </c>
      <c r="Q66" s="104" t="s">
        <v>118</v>
      </c>
      <c r="R66" s="98"/>
    </row>
    <row r="67" spans="1:18" ht="25.5">
      <c r="A67" s="230" t="s">
        <v>129</v>
      </c>
      <c r="B67" s="58" t="s">
        <v>335</v>
      </c>
      <c r="C67" s="58" t="s">
        <v>203</v>
      </c>
      <c r="D67" s="90" t="s">
        <v>336</v>
      </c>
      <c r="E67" s="91" t="s">
        <v>52</v>
      </c>
      <c r="F67" s="118">
        <v>11942.77</v>
      </c>
      <c r="G67" s="119" t="s">
        <v>496</v>
      </c>
      <c r="H67" s="118">
        <v>11942.77</v>
      </c>
      <c r="I67" s="169">
        <v>8235.74</v>
      </c>
      <c r="J67" s="199" t="s">
        <v>496</v>
      </c>
      <c r="K67" s="169">
        <v>8235.74</v>
      </c>
      <c r="L67" s="59">
        <v>8235.74</v>
      </c>
      <c r="M67" s="119" t="s">
        <v>496</v>
      </c>
      <c r="N67" s="59">
        <v>8235.74</v>
      </c>
      <c r="O67" s="228">
        <v>155.98</v>
      </c>
      <c r="P67" s="185">
        <v>156</v>
      </c>
      <c r="Q67" s="107" t="s">
        <v>318</v>
      </c>
      <c r="R67" s="98"/>
    </row>
    <row r="68" spans="1:18" ht="25.5">
      <c r="A68" s="230" t="s">
        <v>129</v>
      </c>
      <c r="B68" s="58" t="s">
        <v>337</v>
      </c>
      <c r="C68" s="58" t="s">
        <v>203</v>
      </c>
      <c r="D68" s="90" t="s">
        <v>338</v>
      </c>
      <c r="E68" s="91" t="s">
        <v>53</v>
      </c>
      <c r="F68" s="118">
        <v>39559.25</v>
      </c>
      <c r="G68" s="119" t="s">
        <v>496</v>
      </c>
      <c r="H68" s="118">
        <v>39559.25</v>
      </c>
      <c r="I68" s="169">
        <v>31553.63</v>
      </c>
      <c r="J68" s="199" t="s">
        <v>496</v>
      </c>
      <c r="K68" s="169">
        <v>31553.63</v>
      </c>
      <c r="L68" s="100">
        <v>31553.63</v>
      </c>
      <c r="M68" s="119" t="s">
        <v>496</v>
      </c>
      <c r="N68" s="100">
        <v>31553.63</v>
      </c>
      <c r="O68" s="228">
        <v>620.89</v>
      </c>
      <c r="P68" s="185">
        <v>703</v>
      </c>
      <c r="Q68" s="106"/>
      <c r="R68" s="98"/>
    </row>
    <row r="69" spans="1:18" ht="25.5">
      <c r="A69" s="227" t="s">
        <v>151</v>
      </c>
      <c r="B69" s="58" t="s">
        <v>339</v>
      </c>
      <c r="C69" s="58" t="s">
        <v>340</v>
      </c>
      <c r="D69" s="90" t="s">
        <v>341</v>
      </c>
      <c r="E69" s="91" t="s">
        <v>342</v>
      </c>
      <c r="F69" s="200">
        <f t="shared" si="3"/>
        <v>704343.3388429752</v>
      </c>
      <c r="G69" s="200">
        <f>F69*21%</f>
        <v>147912.1011570248</v>
      </c>
      <c r="H69" s="201">
        <v>852255.44</v>
      </c>
      <c r="I69" s="169">
        <v>801424.4</v>
      </c>
      <c r="J69" s="169">
        <f>I69*21%</f>
        <v>168299.124</v>
      </c>
      <c r="K69" s="169">
        <f>I69+J69</f>
        <v>969723.524</v>
      </c>
      <c r="L69" s="59">
        <v>704343.35</v>
      </c>
      <c r="M69" s="59">
        <f>L69*21%</f>
        <v>147912.1035</v>
      </c>
      <c r="N69" s="100">
        <f>L69+M69</f>
        <v>852255.4535</v>
      </c>
      <c r="O69" s="228">
        <v>5877.7</v>
      </c>
      <c r="P69" s="188" t="s">
        <v>343</v>
      </c>
      <c r="Q69" s="66" t="s">
        <v>118</v>
      </c>
      <c r="R69" s="117"/>
    </row>
    <row r="70" spans="1:18" ht="72" customHeight="1">
      <c r="A70" s="227" t="s">
        <v>151</v>
      </c>
      <c r="B70" s="58" t="s">
        <v>339</v>
      </c>
      <c r="C70" s="58" t="s">
        <v>548</v>
      </c>
      <c r="D70" s="90" t="s">
        <v>549</v>
      </c>
      <c r="E70" s="91" t="s">
        <v>344</v>
      </c>
      <c r="F70" s="118">
        <v>407867.25</v>
      </c>
      <c r="G70" s="119" t="s">
        <v>496</v>
      </c>
      <c r="H70" s="118">
        <v>407867.25</v>
      </c>
      <c r="I70" s="169">
        <v>367716.88</v>
      </c>
      <c r="J70" s="199">
        <f>I70*21%</f>
        <v>77220.5448</v>
      </c>
      <c r="K70" s="169">
        <f>I70+J70</f>
        <v>444937.42480000004</v>
      </c>
      <c r="L70" s="59">
        <v>231712.01</v>
      </c>
      <c r="M70" s="59">
        <f>L70*21%</f>
        <v>48659.5221</v>
      </c>
      <c r="N70" s="100">
        <f>K70*230/365</f>
        <v>280371.52795616444</v>
      </c>
      <c r="O70" s="228">
        <v>3979.62</v>
      </c>
      <c r="P70" s="185">
        <v>3980</v>
      </c>
      <c r="Q70" s="105" t="s">
        <v>345</v>
      </c>
      <c r="R70" s="99" t="s">
        <v>521</v>
      </c>
    </row>
    <row r="71" spans="1:18" ht="51">
      <c r="A71" s="227" t="s">
        <v>151</v>
      </c>
      <c r="B71" s="58" t="s">
        <v>339</v>
      </c>
      <c r="C71" s="58" t="s">
        <v>490</v>
      </c>
      <c r="D71" s="90" t="s">
        <v>489</v>
      </c>
      <c r="E71" s="91" t="s">
        <v>551</v>
      </c>
      <c r="F71" s="120">
        <f t="shared" si="3"/>
        <v>420680</v>
      </c>
      <c r="G71" s="120">
        <f>F71*21%</f>
        <v>88342.8</v>
      </c>
      <c r="H71" s="118">
        <v>509022.8</v>
      </c>
      <c r="I71" s="169">
        <v>465860</v>
      </c>
      <c r="J71" s="169">
        <f>I71*21%</f>
        <v>97830.59999999999</v>
      </c>
      <c r="K71" s="169">
        <f>I71+J71</f>
        <v>563690.6</v>
      </c>
      <c r="L71" s="59">
        <v>420680</v>
      </c>
      <c r="M71" s="59">
        <f>L71*21%</f>
        <v>88342.8</v>
      </c>
      <c r="N71" s="122">
        <v>509022.8</v>
      </c>
      <c r="O71" s="228">
        <v>5267</v>
      </c>
      <c r="P71" s="185">
        <v>5267.54</v>
      </c>
      <c r="Q71" s="105" t="s">
        <v>491</v>
      </c>
      <c r="R71" s="98"/>
    </row>
    <row r="72" spans="1:18" ht="25.5">
      <c r="A72" s="227" t="s">
        <v>151</v>
      </c>
      <c r="B72" s="58" t="s">
        <v>339</v>
      </c>
      <c r="C72" s="58" t="s">
        <v>346</v>
      </c>
      <c r="D72" s="90" t="s">
        <v>347</v>
      </c>
      <c r="E72" s="91" t="s">
        <v>55</v>
      </c>
      <c r="F72" s="118">
        <v>315420.26</v>
      </c>
      <c r="G72" s="119" t="s">
        <v>496</v>
      </c>
      <c r="H72" s="118">
        <v>315420.26</v>
      </c>
      <c r="I72" s="169">
        <v>281000</v>
      </c>
      <c r="J72" s="199" t="s">
        <v>496</v>
      </c>
      <c r="K72" s="169">
        <v>281000</v>
      </c>
      <c r="L72" s="100">
        <v>281000</v>
      </c>
      <c r="M72" s="119" t="s">
        <v>496</v>
      </c>
      <c r="N72" s="100">
        <v>281000</v>
      </c>
      <c r="O72" s="228">
        <v>3325</v>
      </c>
      <c r="P72" s="185">
        <v>3850</v>
      </c>
      <c r="Q72" s="104" t="s">
        <v>118</v>
      </c>
      <c r="R72" s="98"/>
    </row>
    <row r="73" spans="1:18" ht="38.25">
      <c r="A73" s="227" t="s">
        <v>151</v>
      </c>
      <c r="B73" s="58" t="s">
        <v>339</v>
      </c>
      <c r="C73" s="131" t="s">
        <v>348</v>
      </c>
      <c r="D73" s="255" t="s">
        <v>349</v>
      </c>
      <c r="E73" s="91" t="s">
        <v>350</v>
      </c>
      <c r="F73" s="120">
        <f t="shared" si="3"/>
        <v>1663520.520661157</v>
      </c>
      <c r="G73" s="120">
        <f>F73*21%</f>
        <v>349339.309338843</v>
      </c>
      <c r="H73" s="118">
        <v>2012859.83</v>
      </c>
      <c r="I73" s="169">
        <v>1200000</v>
      </c>
      <c r="J73" s="169">
        <f>I73*21%</f>
        <v>252000</v>
      </c>
      <c r="K73" s="169">
        <f>I73+J73</f>
        <v>1452000</v>
      </c>
      <c r="L73" s="59">
        <v>1200000</v>
      </c>
      <c r="M73" s="59">
        <f>L73*21%</f>
        <v>252000</v>
      </c>
      <c r="N73" s="100">
        <v>1452000</v>
      </c>
      <c r="O73" s="228">
        <v>15600</v>
      </c>
      <c r="P73" s="186" t="s">
        <v>351</v>
      </c>
      <c r="Q73" s="105" t="s">
        <v>352</v>
      </c>
      <c r="R73" s="98"/>
    </row>
    <row r="74" spans="1:18" ht="43.5" customHeight="1">
      <c r="A74" s="227" t="s">
        <v>151</v>
      </c>
      <c r="B74" s="58" t="s">
        <v>339</v>
      </c>
      <c r="C74" s="131" t="s">
        <v>353</v>
      </c>
      <c r="D74" s="255" t="s">
        <v>354</v>
      </c>
      <c r="E74" s="91" t="s">
        <v>350</v>
      </c>
      <c r="F74" s="120">
        <f t="shared" si="3"/>
        <v>748519.2066115703</v>
      </c>
      <c r="G74" s="120">
        <f>F74*21%</f>
        <v>157189.03338842976</v>
      </c>
      <c r="H74" s="118">
        <v>905708.24</v>
      </c>
      <c r="I74" s="169">
        <v>760000</v>
      </c>
      <c r="J74" s="169">
        <f>I74*21%</f>
        <v>159600</v>
      </c>
      <c r="K74" s="169">
        <f>I74+J74</f>
        <v>919600</v>
      </c>
      <c r="L74" s="120">
        <f>N74/1.21</f>
        <v>748519.2066115703</v>
      </c>
      <c r="M74" s="59">
        <f>L74*21%</f>
        <v>157189.03338842976</v>
      </c>
      <c r="N74" s="121">
        <v>905708.24</v>
      </c>
      <c r="O74" s="228">
        <v>6500</v>
      </c>
      <c r="P74" s="186" t="s">
        <v>355</v>
      </c>
      <c r="Q74" s="105" t="s">
        <v>492</v>
      </c>
      <c r="R74" s="98"/>
    </row>
    <row r="75" spans="1:18" ht="25.5">
      <c r="A75" s="227" t="s">
        <v>151</v>
      </c>
      <c r="B75" s="58" t="s">
        <v>339</v>
      </c>
      <c r="C75" s="58" t="s">
        <v>356</v>
      </c>
      <c r="D75" s="90" t="s">
        <v>357</v>
      </c>
      <c r="E75" s="91" t="s">
        <v>358</v>
      </c>
      <c r="F75" s="120">
        <f t="shared" si="3"/>
        <v>811487.9421487604</v>
      </c>
      <c r="G75" s="120">
        <f aca="true" t="shared" si="11" ref="G75:G80">F75*21%</f>
        <v>170412.4678512397</v>
      </c>
      <c r="H75" s="118">
        <v>981900.41</v>
      </c>
      <c r="I75" s="169">
        <v>813757.56</v>
      </c>
      <c r="J75" s="169">
        <f>I75*21%</f>
        <v>170889.0876</v>
      </c>
      <c r="K75" s="169">
        <f>I75+J75</f>
        <v>984646.6476</v>
      </c>
      <c r="L75" s="59">
        <v>512778.74</v>
      </c>
      <c r="M75" s="59">
        <f>L75*21%</f>
        <v>107683.5354</v>
      </c>
      <c r="N75" s="100">
        <f aca="true" t="shared" si="12" ref="N75:N80">K75*230/365</f>
        <v>620462.271090411</v>
      </c>
      <c r="O75" s="228">
        <v>8806.9</v>
      </c>
      <c r="P75" s="185">
        <v>8895</v>
      </c>
      <c r="Q75" s="105" t="s">
        <v>359</v>
      </c>
      <c r="R75" s="98"/>
    </row>
    <row r="76" spans="1:18" ht="72" customHeight="1">
      <c r="A76" s="227" t="s">
        <v>151</v>
      </c>
      <c r="B76" s="58" t="s">
        <v>339</v>
      </c>
      <c r="C76" s="245" t="s">
        <v>561</v>
      </c>
      <c r="D76" s="90" t="s">
        <v>360</v>
      </c>
      <c r="E76" s="91" t="s">
        <v>361</v>
      </c>
      <c r="F76" s="120">
        <f t="shared" si="3"/>
        <v>666201.132231405</v>
      </c>
      <c r="G76" s="120">
        <f t="shared" si="11"/>
        <v>139902.23776859505</v>
      </c>
      <c r="H76" s="118">
        <v>806103.37</v>
      </c>
      <c r="I76" s="169">
        <v>464640</v>
      </c>
      <c r="J76" s="169">
        <f aca="true" t="shared" si="13" ref="J76:J85">I76*21%</f>
        <v>97574.4</v>
      </c>
      <c r="K76" s="169">
        <f aca="true" t="shared" si="14" ref="K76:K85">I76+J76</f>
        <v>562214.4</v>
      </c>
      <c r="L76" s="59">
        <v>292786.85</v>
      </c>
      <c r="M76" s="59">
        <f aca="true" t="shared" si="15" ref="M76:M86">L76*21%</f>
        <v>61485.23849999999</v>
      </c>
      <c r="N76" s="100">
        <f t="shared" si="12"/>
        <v>354272.0876712329</v>
      </c>
      <c r="O76" s="228">
        <v>6400</v>
      </c>
      <c r="P76" s="185">
        <v>6000</v>
      </c>
      <c r="Q76" s="107" t="s">
        <v>362</v>
      </c>
      <c r="R76" s="95" t="s">
        <v>522</v>
      </c>
    </row>
    <row r="77" spans="1:18" ht="51">
      <c r="A77" s="227" t="s">
        <v>151</v>
      </c>
      <c r="B77" s="58" t="s">
        <v>339</v>
      </c>
      <c r="C77" s="58" t="s">
        <v>560</v>
      </c>
      <c r="D77" s="90" t="s">
        <v>363</v>
      </c>
      <c r="E77" s="91" t="s">
        <v>358</v>
      </c>
      <c r="F77" s="120">
        <f aca="true" t="shared" si="16" ref="F77:F87">H77/1.21</f>
        <v>343737.4132231405</v>
      </c>
      <c r="G77" s="120">
        <f t="shared" si="11"/>
        <v>72184.85677685951</v>
      </c>
      <c r="H77" s="118">
        <v>415922.27</v>
      </c>
      <c r="I77" s="169">
        <v>368808</v>
      </c>
      <c r="J77" s="169">
        <f t="shared" si="13"/>
        <v>77449.68</v>
      </c>
      <c r="K77" s="169">
        <f t="shared" si="14"/>
        <v>446257.68</v>
      </c>
      <c r="L77" s="59">
        <v>232399.56</v>
      </c>
      <c r="M77" s="59">
        <f t="shared" si="15"/>
        <v>48803.9076</v>
      </c>
      <c r="N77" s="100">
        <f t="shared" si="12"/>
        <v>281203.4695890411</v>
      </c>
      <c r="O77" s="228">
        <v>5080</v>
      </c>
      <c r="P77" s="186" t="s">
        <v>364</v>
      </c>
      <c r="Q77" s="107" t="s">
        <v>365</v>
      </c>
      <c r="R77" s="95" t="s">
        <v>522</v>
      </c>
    </row>
    <row r="78" spans="1:18" ht="51">
      <c r="A78" s="227" t="s">
        <v>151</v>
      </c>
      <c r="B78" s="58" t="s">
        <v>339</v>
      </c>
      <c r="C78" s="58" t="s">
        <v>366</v>
      </c>
      <c r="D78" s="90" t="s">
        <v>367</v>
      </c>
      <c r="E78" s="91" t="s">
        <v>358</v>
      </c>
      <c r="F78" s="120">
        <f t="shared" si="16"/>
        <v>259836.17355371904</v>
      </c>
      <c r="G78" s="120">
        <f t="shared" si="11"/>
        <v>54565.59644628099</v>
      </c>
      <c r="H78" s="118">
        <v>314401.77</v>
      </c>
      <c r="I78" s="169">
        <v>257400</v>
      </c>
      <c r="J78" s="169">
        <f t="shared" si="13"/>
        <v>54054</v>
      </c>
      <c r="K78" s="169">
        <f t="shared" si="14"/>
        <v>311454</v>
      </c>
      <c r="L78" s="59">
        <v>162197.26</v>
      </c>
      <c r="M78" s="59">
        <f t="shared" si="15"/>
        <v>34061.4246</v>
      </c>
      <c r="N78" s="100">
        <f t="shared" si="12"/>
        <v>196258.68493150684</v>
      </c>
      <c r="O78" s="228">
        <v>3000</v>
      </c>
      <c r="P78" s="189">
        <v>3000</v>
      </c>
      <c r="Q78" s="107" t="s">
        <v>365</v>
      </c>
      <c r="R78" s="98"/>
    </row>
    <row r="79" spans="1:18" ht="25.5">
      <c r="A79" s="227" t="s">
        <v>151</v>
      </c>
      <c r="B79" s="58" t="s">
        <v>339</v>
      </c>
      <c r="C79" s="58" t="s">
        <v>563</v>
      </c>
      <c r="D79" s="90" t="s">
        <v>368</v>
      </c>
      <c r="E79" s="91" t="s">
        <v>369</v>
      </c>
      <c r="F79" s="120">
        <f t="shared" si="16"/>
        <v>114433.95041322314</v>
      </c>
      <c r="G79" s="120">
        <f t="shared" si="11"/>
        <v>24031.129586776857</v>
      </c>
      <c r="H79" s="118">
        <v>138465.08</v>
      </c>
      <c r="I79" s="169">
        <v>92595.36</v>
      </c>
      <c r="J79" s="169">
        <f t="shared" si="13"/>
        <v>19445.0256</v>
      </c>
      <c r="K79" s="169">
        <f t="shared" si="14"/>
        <v>112040.38560000001</v>
      </c>
      <c r="L79" s="59">
        <v>58347.76</v>
      </c>
      <c r="M79" s="59">
        <f t="shared" si="15"/>
        <v>12253.0296</v>
      </c>
      <c r="N79" s="100">
        <f t="shared" si="12"/>
        <v>70600.7909260274</v>
      </c>
      <c r="O79" s="228">
        <v>1349</v>
      </c>
      <c r="P79" s="185">
        <v>1349</v>
      </c>
      <c r="Q79" s="104" t="s">
        <v>118</v>
      </c>
      <c r="R79" s="98"/>
    </row>
    <row r="80" spans="1:18" ht="31.5" customHeight="1">
      <c r="A80" s="227" t="s">
        <v>151</v>
      </c>
      <c r="B80" s="58" t="s">
        <v>339</v>
      </c>
      <c r="C80" s="210" t="s">
        <v>535</v>
      </c>
      <c r="D80" s="129" t="s">
        <v>370</v>
      </c>
      <c r="E80" s="131" t="s">
        <v>371</v>
      </c>
      <c r="F80" s="120">
        <f t="shared" si="16"/>
        <v>488246.32231404964</v>
      </c>
      <c r="G80" s="120">
        <f t="shared" si="11"/>
        <v>102531.72768595042</v>
      </c>
      <c r="H80" s="118">
        <v>590778.05</v>
      </c>
      <c r="I80" s="169">
        <v>365284.92</v>
      </c>
      <c r="J80" s="169">
        <f t="shared" si="13"/>
        <v>76709.8332</v>
      </c>
      <c r="K80" s="169">
        <f t="shared" si="14"/>
        <v>441994.7532</v>
      </c>
      <c r="L80" s="59">
        <v>230179.54</v>
      </c>
      <c r="M80" s="59">
        <f t="shared" si="15"/>
        <v>48337.7034</v>
      </c>
      <c r="N80" s="100">
        <f t="shared" si="12"/>
        <v>278517.24174246576</v>
      </c>
      <c r="O80" s="228">
        <v>5321.75</v>
      </c>
      <c r="P80" s="185">
        <v>5322</v>
      </c>
      <c r="Q80" s="107" t="s">
        <v>372</v>
      </c>
      <c r="R80" s="98"/>
    </row>
    <row r="81" spans="1:18" ht="51">
      <c r="A81" s="227" t="s">
        <v>151</v>
      </c>
      <c r="B81" s="58" t="s">
        <v>339</v>
      </c>
      <c r="C81" s="58" t="s">
        <v>373</v>
      </c>
      <c r="D81" s="90" t="s">
        <v>374</v>
      </c>
      <c r="E81" s="91" t="s">
        <v>375</v>
      </c>
      <c r="F81" s="120">
        <f t="shared" si="16"/>
        <v>1581000</v>
      </c>
      <c r="G81" s="120">
        <f>F81*21%</f>
        <v>332010</v>
      </c>
      <c r="H81" s="205">
        <v>1913010</v>
      </c>
      <c r="I81" s="169">
        <v>1382000</v>
      </c>
      <c r="J81" s="169">
        <f t="shared" si="13"/>
        <v>290220</v>
      </c>
      <c r="K81" s="169">
        <f t="shared" si="14"/>
        <v>1672220</v>
      </c>
      <c r="L81" s="59">
        <v>1382000</v>
      </c>
      <c r="M81" s="59">
        <f t="shared" si="15"/>
        <v>290220</v>
      </c>
      <c r="N81" s="59">
        <v>1672220</v>
      </c>
      <c r="O81" s="228">
        <v>11872.98</v>
      </c>
      <c r="P81" s="186" t="s">
        <v>376</v>
      </c>
      <c r="Q81" s="107" t="s">
        <v>377</v>
      </c>
      <c r="R81" s="98"/>
    </row>
    <row r="82" spans="1:18" ht="51">
      <c r="A82" s="227" t="s">
        <v>151</v>
      </c>
      <c r="B82" s="58" t="s">
        <v>339</v>
      </c>
      <c r="C82" s="58" t="s">
        <v>378</v>
      </c>
      <c r="D82" s="90" t="s">
        <v>379</v>
      </c>
      <c r="E82" s="91" t="s">
        <v>380</v>
      </c>
      <c r="F82" s="120">
        <f t="shared" si="16"/>
        <v>982256.561983471</v>
      </c>
      <c r="G82" s="120">
        <f aca="true" t="shared" si="17" ref="G82:G87">F82*21%</f>
        <v>206273.8780165289</v>
      </c>
      <c r="H82" s="118">
        <v>1188530.44</v>
      </c>
      <c r="I82" s="169">
        <v>929000</v>
      </c>
      <c r="J82" s="169">
        <f t="shared" si="13"/>
        <v>195090</v>
      </c>
      <c r="K82" s="169">
        <f t="shared" si="14"/>
        <v>1124090</v>
      </c>
      <c r="L82" s="59">
        <v>929000</v>
      </c>
      <c r="M82" s="59">
        <f t="shared" si="15"/>
        <v>195090</v>
      </c>
      <c r="N82" s="59">
        <v>1124090</v>
      </c>
      <c r="O82" s="228">
        <v>11000</v>
      </c>
      <c r="P82" s="185">
        <v>9641</v>
      </c>
      <c r="Q82" s="105" t="s">
        <v>365</v>
      </c>
      <c r="R82" s="98"/>
    </row>
    <row r="83" spans="1:18" ht="51">
      <c r="A83" s="227" t="s">
        <v>151</v>
      </c>
      <c r="B83" s="58" t="s">
        <v>339</v>
      </c>
      <c r="C83" s="58" t="s">
        <v>564</v>
      </c>
      <c r="D83" s="90" t="s">
        <v>381</v>
      </c>
      <c r="E83" s="91" t="s">
        <v>380</v>
      </c>
      <c r="F83" s="120">
        <f t="shared" si="16"/>
        <v>1270907.570247934</v>
      </c>
      <c r="G83" s="120">
        <f t="shared" si="17"/>
        <v>266890.5897520661</v>
      </c>
      <c r="H83" s="118">
        <v>1537798.16</v>
      </c>
      <c r="I83" s="169">
        <v>718000</v>
      </c>
      <c r="J83" s="169">
        <f t="shared" si="13"/>
        <v>150780</v>
      </c>
      <c r="K83" s="169">
        <f t="shared" si="14"/>
        <v>868780</v>
      </c>
      <c r="L83" s="59">
        <v>718000</v>
      </c>
      <c r="M83" s="59">
        <f t="shared" si="15"/>
        <v>150780</v>
      </c>
      <c r="N83" s="59">
        <v>868780</v>
      </c>
      <c r="O83" s="228">
        <v>8500</v>
      </c>
      <c r="P83" s="185">
        <v>8498.49</v>
      </c>
      <c r="Q83" s="105" t="s">
        <v>365</v>
      </c>
      <c r="R83" s="98"/>
    </row>
    <row r="84" spans="1:18" ht="51">
      <c r="A84" s="227" t="s">
        <v>151</v>
      </c>
      <c r="B84" s="58" t="s">
        <v>339</v>
      </c>
      <c r="C84" s="210" t="s">
        <v>0</v>
      </c>
      <c r="D84" s="129" t="s">
        <v>536</v>
      </c>
      <c r="E84" s="91" t="s">
        <v>380</v>
      </c>
      <c r="F84" s="120">
        <f t="shared" si="16"/>
        <v>395798.4462809917</v>
      </c>
      <c r="G84" s="120">
        <f t="shared" si="17"/>
        <v>83117.67371900826</v>
      </c>
      <c r="H84" s="118">
        <v>478916.12</v>
      </c>
      <c r="I84" s="169">
        <v>291000</v>
      </c>
      <c r="J84" s="169">
        <f t="shared" si="13"/>
        <v>61110</v>
      </c>
      <c r="K84" s="169">
        <f t="shared" si="14"/>
        <v>352110</v>
      </c>
      <c r="L84" s="59">
        <v>291000</v>
      </c>
      <c r="M84" s="59">
        <f t="shared" si="15"/>
        <v>61110</v>
      </c>
      <c r="N84" s="59">
        <v>352110</v>
      </c>
      <c r="O84" s="228">
        <v>3444.53</v>
      </c>
      <c r="P84" s="185">
        <v>3300</v>
      </c>
      <c r="Q84" s="105" t="s">
        <v>365</v>
      </c>
      <c r="R84" s="98"/>
    </row>
    <row r="85" spans="1:18" ht="42.75" customHeight="1">
      <c r="A85" s="227" t="s">
        <v>151</v>
      </c>
      <c r="B85" s="58" t="s">
        <v>339</v>
      </c>
      <c r="C85" s="58" t="s">
        <v>562</v>
      </c>
      <c r="D85" s="90" t="s">
        <v>382</v>
      </c>
      <c r="E85" s="91" t="s">
        <v>383</v>
      </c>
      <c r="F85" s="120">
        <f t="shared" si="16"/>
        <v>489859.0330578513</v>
      </c>
      <c r="G85" s="120">
        <f t="shared" si="17"/>
        <v>102870.39694214877</v>
      </c>
      <c r="H85" s="118">
        <v>592729.43</v>
      </c>
      <c r="I85" s="169">
        <v>578590</v>
      </c>
      <c r="J85" s="169">
        <f t="shared" si="13"/>
        <v>121503.9</v>
      </c>
      <c r="K85" s="169">
        <f t="shared" si="14"/>
        <v>700093.9</v>
      </c>
      <c r="L85" s="59">
        <v>489859.03</v>
      </c>
      <c r="M85" s="59">
        <f t="shared" si="15"/>
        <v>102870.39630000001</v>
      </c>
      <c r="N85" s="59">
        <v>592729.43</v>
      </c>
      <c r="O85" s="228">
        <v>7228.77</v>
      </c>
      <c r="P85" s="185">
        <v>6230</v>
      </c>
      <c r="Q85" s="107" t="s">
        <v>384</v>
      </c>
      <c r="R85" s="98"/>
    </row>
    <row r="86" spans="1:18" ht="57" customHeight="1">
      <c r="A86" s="227" t="s">
        <v>151</v>
      </c>
      <c r="B86" s="58" t="s">
        <v>385</v>
      </c>
      <c r="C86" s="132" t="s">
        <v>1</v>
      </c>
      <c r="D86" s="90" t="s">
        <v>386</v>
      </c>
      <c r="E86" s="91" t="s">
        <v>387</v>
      </c>
      <c r="F86" s="120">
        <f t="shared" si="16"/>
        <v>73981.64462809917</v>
      </c>
      <c r="G86" s="120">
        <f t="shared" si="17"/>
        <v>15536.145371900824</v>
      </c>
      <c r="H86" s="118">
        <v>89517.79</v>
      </c>
      <c r="I86" s="59">
        <v>0</v>
      </c>
      <c r="J86" s="59">
        <v>0</v>
      </c>
      <c r="K86" s="59">
        <v>0</v>
      </c>
      <c r="L86" s="59"/>
      <c r="M86" s="59">
        <f t="shared" si="15"/>
        <v>0</v>
      </c>
      <c r="N86" s="100">
        <f>K86*230/365</f>
        <v>0</v>
      </c>
      <c r="O86" s="250" t="s">
        <v>3</v>
      </c>
      <c r="P86" s="186" t="s">
        <v>388</v>
      </c>
      <c r="Q86" s="105" t="s">
        <v>389</v>
      </c>
      <c r="R86" s="101" t="s">
        <v>527</v>
      </c>
    </row>
    <row r="87" spans="1:18" ht="25.5">
      <c r="A87" s="227" t="s">
        <v>151</v>
      </c>
      <c r="B87" s="58" t="s">
        <v>385</v>
      </c>
      <c r="C87" s="58" t="s">
        <v>229</v>
      </c>
      <c r="D87" s="90" t="s">
        <v>390</v>
      </c>
      <c r="E87" s="91" t="s">
        <v>391</v>
      </c>
      <c r="F87" s="120">
        <f t="shared" si="16"/>
        <v>209830.67768595042</v>
      </c>
      <c r="G87" s="120">
        <f t="shared" si="17"/>
        <v>44064.442314049586</v>
      </c>
      <c r="H87" s="206">
        <v>253895.12</v>
      </c>
      <c r="I87" s="169">
        <v>231374.4</v>
      </c>
      <c r="J87" s="169">
        <f>I87*21%</f>
        <v>48588.623999999996</v>
      </c>
      <c r="K87" s="169">
        <f>I87+J87</f>
        <v>279963.024</v>
      </c>
      <c r="L87" s="120">
        <f>N87/1.21</f>
        <v>209830.67768595042</v>
      </c>
      <c r="M87" s="59">
        <f>L87*21%</f>
        <v>44064.442314049586</v>
      </c>
      <c r="N87" s="103">
        <v>253895.12</v>
      </c>
      <c r="O87" s="228">
        <v>2242</v>
      </c>
      <c r="P87" s="185">
        <v>2242</v>
      </c>
      <c r="Q87" s="104" t="s">
        <v>118</v>
      </c>
      <c r="R87" s="98"/>
    </row>
    <row r="88" spans="1:18" ht="25.5">
      <c r="A88" s="227" t="s">
        <v>151</v>
      </c>
      <c r="B88" s="58" t="s">
        <v>385</v>
      </c>
      <c r="C88" s="58" t="s">
        <v>392</v>
      </c>
      <c r="D88" s="90" t="s">
        <v>393</v>
      </c>
      <c r="E88" s="91" t="s">
        <v>56</v>
      </c>
      <c r="F88" s="118">
        <v>9295.92</v>
      </c>
      <c r="G88" s="119" t="s">
        <v>496</v>
      </c>
      <c r="H88" s="118">
        <v>9295.92</v>
      </c>
      <c r="I88" s="169">
        <v>8468.19</v>
      </c>
      <c r="J88" s="199" t="s">
        <v>496</v>
      </c>
      <c r="K88" s="169">
        <v>8468.19</v>
      </c>
      <c r="L88" s="59">
        <v>8468.19</v>
      </c>
      <c r="M88" s="119" t="s">
        <v>496</v>
      </c>
      <c r="N88" s="59">
        <v>8468.19</v>
      </c>
      <c r="O88" s="228">
        <v>127.15</v>
      </c>
      <c r="P88" s="185">
        <v>127</v>
      </c>
      <c r="Q88" s="107" t="s">
        <v>394</v>
      </c>
      <c r="R88" s="98"/>
    </row>
    <row r="89" spans="1:18" ht="25.5">
      <c r="A89" s="227" t="s">
        <v>151</v>
      </c>
      <c r="B89" s="58" t="s">
        <v>385</v>
      </c>
      <c r="C89" s="58" t="s">
        <v>392</v>
      </c>
      <c r="D89" s="90" t="s">
        <v>508</v>
      </c>
      <c r="E89" s="91" t="s">
        <v>57</v>
      </c>
      <c r="F89" s="118">
        <v>4611.74</v>
      </c>
      <c r="G89" s="119" t="s">
        <v>496</v>
      </c>
      <c r="H89" s="118">
        <v>4611.74</v>
      </c>
      <c r="I89" s="169">
        <v>4660</v>
      </c>
      <c r="J89" s="199" t="s">
        <v>496</v>
      </c>
      <c r="K89" s="169">
        <v>4660</v>
      </c>
      <c r="L89" s="121">
        <v>4611.74</v>
      </c>
      <c r="M89" s="119" t="s">
        <v>496</v>
      </c>
      <c r="N89" s="121">
        <v>4611.74</v>
      </c>
      <c r="O89" s="228">
        <v>101</v>
      </c>
      <c r="P89" s="185">
        <v>101</v>
      </c>
      <c r="Q89" s="104" t="s">
        <v>118</v>
      </c>
      <c r="R89" s="98"/>
    </row>
    <row r="90" spans="1:18" ht="47.25" customHeight="1">
      <c r="A90" s="227" t="s">
        <v>151</v>
      </c>
      <c r="B90" s="58" t="s">
        <v>385</v>
      </c>
      <c r="C90" s="58" t="s">
        <v>544</v>
      </c>
      <c r="D90" s="90" t="s">
        <v>395</v>
      </c>
      <c r="E90" s="131" t="s">
        <v>396</v>
      </c>
      <c r="F90" s="120">
        <f>H90/1.21</f>
        <v>46672.80165289256</v>
      </c>
      <c r="G90" s="120">
        <f>F90*21%</f>
        <v>9801.288347107436</v>
      </c>
      <c r="H90" s="118">
        <v>56474.09</v>
      </c>
      <c r="I90" s="169">
        <v>51450</v>
      </c>
      <c r="J90" s="169">
        <f>I90*21%</f>
        <v>10804.5</v>
      </c>
      <c r="K90" s="169">
        <f>I90+J90</f>
        <v>62254.5</v>
      </c>
      <c r="L90" s="120">
        <f>N90/1.21</f>
        <v>46672.80165289256</v>
      </c>
      <c r="M90" s="59">
        <f>L90*21%</f>
        <v>9801.288347107436</v>
      </c>
      <c r="N90" s="121">
        <v>56474.09</v>
      </c>
      <c r="O90" s="228">
        <v>670</v>
      </c>
      <c r="P90" s="185">
        <v>670</v>
      </c>
      <c r="Q90" s="105" t="s">
        <v>397</v>
      </c>
      <c r="R90" s="98"/>
    </row>
    <row r="91" spans="1:18" ht="63.75" customHeight="1">
      <c r="A91" s="227" t="s">
        <v>151</v>
      </c>
      <c r="B91" s="132" t="s">
        <v>385</v>
      </c>
      <c r="C91" s="210" t="s">
        <v>545</v>
      </c>
      <c r="D91" s="128" t="s">
        <v>398</v>
      </c>
      <c r="E91" s="130" t="s">
        <v>396</v>
      </c>
      <c r="F91" s="120">
        <f>H91/1.21</f>
        <v>104809.42148760331</v>
      </c>
      <c r="G91" s="120">
        <f>F91*21%</f>
        <v>22009.978512396694</v>
      </c>
      <c r="H91" s="118">
        <v>126819.4</v>
      </c>
      <c r="I91" s="169">
        <v>111800</v>
      </c>
      <c r="J91" s="169">
        <f>I91*21%</f>
        <v>23478</v>
      </c>
      <c r="K91" s="169">
        <f>I91+J91</f>
        <v>135278</v>
      </c>
      <c r="L91" s="120">
        <f>N91/1.21</f>
        <v>104809.42148760331</v>
      </c>
      <c r="M91" s="59">
        <f>L91*21%</f>
        <v>22009.978512396694</v>
      </c>
      <c r="N91" s="122">
        <v>126819.4</v>
      </c>
      <c r="O91" s="228">
        <v>1450</v>
      </c>
      <c r="P91" s="185">
        <v>1450</v>
      </c>
      <c r="Q91" s="105" t="s">
        <v>397</v>
      </c>
      <c r="R91" s="98"/>
    </row>
    <row r="92" spans="1:18" ht="48" customHeight="1">
      <c r="A92" s="227" t="s">
        <v>151</v>
      </c>
      <c r="B92" s="58" t="s">
        <v>385</v>
      </c>
      <c r="C92" s="58" t="s">
        <v>2</v>
      </c>
      <c r="D92" s="90" t="s">
        <v>399</v>
      </c>
      <c r="E92" s="91" t="s">
        <v>400</v>
      </c>
      <c r="F92" s="120">
        <f>H92/1.21</f>
        <v>321013.8842975207</v>
      </c>
      <c r="G92" s="120">
        <f>F92*21%</f>
        <v>67412.91570247934</v>
      </c>
      <c r="H92" s="118">
        <v>388426.8</v>
      </c>
      <c r="I92" s="169">
        <v>389000</v>
      </c>
      <c r="J92" s="169">
        <f>I92*21%</f>
        <v>81690</v>
      </c>
      <c r="K92" s="169">
        <f>I92+J92</f>
        <v>470690</v>
      </c>
      <c r="L92" s="59">
        <v>321013.88</v>
      </c>
      <c r="M92" s="59">
        <f>L92*21%</f>
        <v>67412.9148</v>
      </c>
      <c r="N92" s="100">
        <v>388426.8</v>
      </c>
      <c r="O92" s="228">
        <v>4210</v>
      </c>
      <c r="P92" s="185">
        <v>5900</v>
      </c>
      <c r="Q92" s="112" t="s">
        <v>401</v>
      </c>
      <c r="R92" s="95" t="s">
        <v>522</v>
      </c>
    </row>
    <row r="93" spans="1:18" ht="38.25">
      <c r="A93" s="227" t="s">
        <v>151</v>
      </c>
      <c r="B93" s="58" t="s">
        <v>385</v>
      </c>
      <c r="C93" s="58" t="s">
        <v>402</v>
      </c>
      <c r="D93" s="90" t="s">
        <v>403</v>
      </c>
      <c r="E93" s="91" t="s">
        <v>404</v>
      </c>
      <c r="F93" s="120">
        <f>H93/1.21</f>
        <v>210247.93388429753</v>
      </c>
      <c r="G93" s="120">
        <f>F93*21%</f>
        <v>44152.06611570248</v>
      </c>
      <c r="H93" s="118">
        <v>254400</v>
      </c>
      <c r="I93" s="169">
        <v>258000</v>
      </c>
      <c r="J93" s="169">
        <f>I93*21%</f>
        <v>54180</v>
      </c>
      <c r="K93" s="169">
        <f>I93+J93</f>
        <v>312180</v>
      </c>
      <c r="L93" s="59">
        <v>210247.93</v>
      </c>
      <c r="M93" s="59">
        <f>L93*21%</f>
        <v>44152.065299999995</v>
      </c>
      <c r="N93" s="59">
        <v>254400</v>
      </c>
      <c r="O93" s="228">
        <v>3049.55</v>
      </c>
      <c r="P93" s="185">
        <v>3050</v>
      </c>
      <c r="Q93" s="104" t="s">
        <v>494</v>
      </c>
      <c r="R93" s="98"/>
    </row>
    <row r="94" spans="1:18" ht="18">
      <c r="A94" s="227" t="s">
        <v>405</v>
      </c>
      <c r="B94" s="58" t="s">
        <v>406</v>
      </c>
      <c r="C94" s="58" t="s">
        <v>255</v>
      </c>
      <c r="D94" s="90" t="s">
        <v>407</v>
      </c>
      <c r="E94" s="91" t="s">
        <v>408</v>
      </c>
      <c r="F94" s="118">
        <v>27186.46</v>
      </c>
      <c r="G94" s="119" t="s">
        <v>496</v>
      </c>
      <c r="H94" s="118">
        <v>27186.46</v>
      </c>
      <c r="I94" s="169">
        <v>13464</v>
      </c>
      <c r="J94" s="199" t="s">
        <v>496</v>
      </c>
      <c r="K94" s="169">
        <v>13464</v>
      </c>
      <c r="L94" s="59">
        <v>13464</v>
      </c>
      <c r="M94" s="119" t="s">
        <v>496</v>
      </c>
      <c r="N94" s="59">
        <v>13464</v>
      </c>
      <c r="O94" s="228">
        <v>600</v>
      </c>
      <c r="P94" s="185">
        <v>600</v>
      </c>
      <c r="Q94" s="104" t="s">
        <v>118</v>
      </c>
      <c r="R94" s="98"/>
    </row>
    <row r="95" spans="1:18" ht="38.25">
      <c r="A95" s="227" t="s">
        <v>405</v>
      </c>
      <c r="B95" s="58" t="s">
        <v>409</v>
      </c>
      <c r="C95" s="58" t="s">
        <v>255</v>
      </c>
      <c r="D95" s="90" t="s">
        <v>410</v>
      </c>
      <c r="E95" s="91" t="s">
        <v>411</v>
      </c>
      <c r="F95" s="118">
        <v>7363.25</v>
      </c>
      <c r="G95" s="119" t="s">
        <v>496</v>
      </c>
      <c r="H95" s="118">
        <v>7363.25</v>
      </c>
      <c r="I95" s="169">
        <v>3230.36</v>
      </c>
      <c r="J95" s="199" t="s">
        <v>496</v>
      </c>
      <c r="K95" s="169">
        <v>3230.36</v>
      </c>
      <c r="L95" s="59">
        <v>3230.36</v>
      </c>
      <c r="M95" s="119" t="s">
        <v>496</v>
      </c>
      <c r="N95" s="59">
        <v>3230.36</v>
      </c>
      <c r="O95" s="228">
        <v>144</v>
      </c>
      <c r="P95" s="185">
        <v>144</v>
      </c>
      <c r="Q95" s="107" t="s">
        <v>412</v>
      </c>
      <c r="R95" s="98"/>
    </row>
    <row r="96" spans="1:18" ht="42" customHeight="1">
      <c r="A96" s="227" t="s">
        <v>405</v>
      </c>
      <c r="B96" s="58" t="s">
        <v>413</v>
      </c>
      <c r="C96" s="58" t="s">
        <v>414</v>
      </c>
      <c r="D96" s="90" t="s">
        <v>415</v>
      </c>
      <c r="E96" s="91" t="s">
        <v>58</v>
      </c>
      <c r="F96" s="118">
        <v>12054.55</v>
      </c>
      <c r="G96" s="119" t="s">
        <v>496</v>
      </c>
      <c r="H96" s="118">
        <v>12054.55</v>
      </c>
      <c r="I96" s="170">
        <v>12054.55</v>
      </c>
      <c r="J96" s="199" t="s">
        <v>496</v>
      </c>
      <c r="K96" s="170">
        <v>12054.55</v>
      </c>
      <c r="L96" s="100">
        <f>I96*230/365</f>
        <v>7596.017808219178</v>
      </c>
      <c r="M96" s="119" t="s">
        <v>496</v>
      </c>
      <c r="N96" s="100">
        <f>K96*230/365</f>
        <v>7596.017808219178</v>
      </c>
      <c r="O96" s="228">
        <v>117</v>
      </c>
      <c r="P96" s="185">
        <v>221</v>
      </c>
      <c r="Q96" s="107" t="s">
        <v>416</v>
      </c>
      <c r="R96" s="95" t="s">
        <v>526</v>
      </c>
    </row>
    <row r="97" spans="1:18" ht="51">
      <c r="A97" s="227" t="s">
        <v>405</v>
      </c>
      <c r="B97" s="58" t="s">
        <v>413</v>
      </c>
      <c r="C97" s="58" t="s">
        <v>417</v>
      </c>
      <c r="D97" s="90" t="s">
        <v>418</v>
      </c>
      <c r="E97" s="91" t="s">
        <v>419</v>
      </c>
      <c r="F97" s="120">
        <f>H97/1.21</f>
        <v>11933.190082644629</v>
      </c>
      <c r="G97" s="120">
        <f>F97*21%</f>
        <v>2505.969917355372</v>
      </c>
      <c r="H97" s="118">
        <v>14439.16</v>
      </c>
      <c r="I97" s="157">
        <v>11933.190082644629</v>
      </c>
      <c r="J97" s="157">
        <v>2505.969917355372</v>
      </c>
      <c r="K97" s="170">
        <v>14439.16</v>
      </c>
      <c r="L97" s="118">
        <f>N97/1.21</f>
        <v>7519.544435639081</v>
      </c>
      <c r="M97" s="120">
        <f>L97*21%</f>
        <v>1579.104331484207</v>
      </c>
      <c r="N97" s="100">
        <f>K97*230/365</f>
        <v>9098.648767123288</v>
      </c>
      <c r="O97" s="228">
        <v>201</v>
      </c>
      <c r="P97" s="185">
        <v>221</v>
      </c>
      <c r="Q97" s="107" t="s">
        <v>416</v>
      </c>
      <c r="R97" s="95" t="s">
        <v>526</v>
      </c>
    </row>
    <row r="98" spans="1:18" ht="18">
      <c r="A98" s="227" t="s">
        <v>405</v>
      </c>
      <c r="B98" s="58" t="s">
        <v>413</v>
      </c>
      <c r="C98" s="58" t="s">
        <v>255</v>
      </c>
      <c r="D98" s="90" t="s">
        <v>420</v>
      </c>
      <c r="E98" s="91" t="s">
        <v>59</v>
      </c>
      <c r="F98" s="118">
        <v>20356.27</v>
      </c>
      <c r="G98" s="119" t="s">
        <v>496</v>
      </c>
      <c r="H98" s="118">
        <v>20356.27</v>
      </c>
      <c r="I98" s="170">
        <v>11135.88</v>
      </c>
      <c r="J98" s="199" t="s">
        <v>496</v>
      </c>
      <c r="K98" s="170">
        <v>11135.88</v>
      </c>
      <c r="L98" s="59">
        <v>7651.18</v>
      </c>
      <c r="M98" s="119" t="s">
        <v>496</v>
      </c>
      <c r="N98" s="59">
        <v>7651.18</v>
      </c>
      <c r="O98" s="228">
        <v>331.22</v>
      </c>
      <c r="P98" s="190">
        <v>331.22</v>
      </c>
      <c r="Q98" s="104" t="s">
        <v>118</v>
      </c>
      <c r="R98" s="98"/>
    </row>
    <row r="99" spans="1:18" ht="38.25">
      <c r="A99" s="227" t="s">
        <v>405</v>
      </c>
      <c r="B99" s="58" t="s">
        <v>421</v>
      </c>
      <c r="C99" s="58" t="s">
        <v>422</v>
      </c>
      <c r="D99" s="90" t="s">
        <v>423</v>
      </c>
      <c r="E99" s="95" t="s">
        <v>60</v>
      </c>
      <c r="F99" s="118">
        <v>2855.96</v>
      </c>
      <c r="G99" s="119" t="s">
        <v>496</v>
      </c>
      <c r="H99" s="118">
        <v>2855.96</v>
      </c>
      <c r="I99" s="169">
        <v>1100</v>
      </c>
      <c r="J99" s="199" t="s">
        <v>496</v>
      </c>
      <c r="K99" s="169">
        <v>1100</v>
      </c>
      <c r="L99" s="59">
        <v>1100</v>
      </c>
      <c r="M99" s="119" t="s">
        <v>496</v>
      </c>
      <c r="N99" s="59">
        <v>1100</v>
      </c>
      <c r="O99" s="228">
        <v>51.11</v>
      </c>
      <c r="P99" s="185">
        <v>42</v>
      </c>
      <c r="Q99" s="113" t="s">
        <v>424</v>
      </c>
      <c r="R99" s="98"/>
    </row>
    <row r="100" spans="1:18" ht="18">
      <c r="A100" s="227" t="s">
        <v>405</v>
      </c>
      <c r="B100" s="58" t="s">
        <v>421</v>
      </c>
      <c r="C100" s="58" t="s">
        <v>255</v>
      </c>
      <c r="D100" s="90" t="s">
        <v>423</v>
      </c>
      <c r="E100" s="91" t="s">
        <v>61</v>
      </c>
      <c r="F100" s="118">
        <v>10132.08</v>
      </c>
      <c r="G100" s="119" t="s">
        <v>496</v>
      </c>
      <c r="H100" s="118">
        <v>10132.08</v>
      </c>
      <c r="I100" s="169">
        <v>5610</v>
      </c>
      <c r="J100" s="199" t="s">
        <v>496</v>
      </c>
      <c r="K100" s="169">
        <v>5610</v>
      </c>
      <c r="L100" s="59">
        <v>5610</v>
      </c>
      <c r="M100" s="119" t="s">
        <v>496</v>
      </c>
      <c r="N100" s="59">
        <v>5610</v>
      </c>
      <c r="O100" s="228">
        <v>250</v>
      </c>
      <c r="P100" s="190">
        <v>250</v>
      </c>
      <c r="Q100" s="104" t="s">
        <v>118</v>
      </c>
      <c r="R100" s="98"/>
    </row>
    <row r="101" spans="1:18" ht="25.5">
      <c r="A101" s="227" t="s">
        <v>405</v>
      </c>
      <c r="B101" s="58" t="s">
        <v>425</v>
      </c>
      <c r="C101" s="58" t="s">
        <v>255</v>
      </c>
      <c r="D101" s="90" t="s">
        <v>418</v>
      </c>
      <c r="E101" s="91" t="s">
        <v>62</v>
      </c>
      <c r="F101" s="118">
        <v>13441.6</v>
      </c>
      <c r="G101" s="119" t="s">
        <v>496</v>
      </c>
      <c r="H101" s="118">
        <v>13441.6</v>
      </c>
      <c r="I101" s="169">
        <v>6237</v>
      </c>
      <c r="J101" s="199" t="s">
        <v>496</v>
      </c>
      <c r="K101" s="169">
        <v>6237</v>
      </c>
      <c r="L101" s="59">
        <v>6237</v>
      </c>
      <c r="M101" s="119" t="s">
        <v>496</v>
      </c>
      <c r="N101" s="59">
        <v>6237</v>
      </c>
      <c r="O101" s="228">
        <v>270</v>
      </c>
      <c r="P101" s="185">
        <v>150</v>
      </c>
      <c r="Q101" s="104" t="s">
        <v>118</v>
      </c>
      <c r="R101" s="98"/>
    </row>
    <row r="102" spans="1:18" ht="18">
      <c r="A102" s="227" t="s">
        <v>405</v>
      </c>
      <c r="B102" s="58" t="s">
        <v>426</v>
      </c>
      <c r="C102" s="58" t="s">
        <v>203</v>
      </c>
      <c r="D102" s="90" t="s">
        <v>427</v>
      </c>
      <c r="E102" s="91" t="s">
        <v>63</v>
      </c>
      <c r="F102" s="118">
        <v>21556.42</v>
      </c>
      <c r="G102" s="119" t="s">
        <v>496</v>
      </c>
      <c r="H102" s="118">
        <v>21556.42</v>
      </c>
      <c r="I102" s="169">
        <v>12870</v>
      </c>
      <c r="J102" s="199" t="s">
        <v>496</v>
      </c>
      <c r="K102" s="169">
        <v>12870</v>
      </c>
      <c r="L102" s="59">
        <v>12870</v>
      </c>
      <c r="M102" s="119" t="s">
        <v>496</v>
      </c>
      <c r="N102" s="59">
        <v>12870</v>
      </c>
      <c r="O102" s="228">
        <v>375</v>
      </c>
      <c r="P102" s="185">
        <v>375</v>
      </c>
      <c r="Q102" s="104" t="s">
        <v>118</v>
      </c>
      <c r="R102" s="98"/>
    </row>
    <row r="103" spans="1:18" ht="39.75" customHeight="1">
      <c r="A103" s="227" t="s">
        <v>405</v>
      </c>
      <c r="B103" s="58" t="s">
        <v>428</v>
      </c>
      <c r="C103" s="58" t="s">
        <v>203</v>
      </c>
      <c r="D103" s="90" t="s">
        <v>429</v>
      </c>
      <c r="E103" s="95" t="s">
        <v>64</v>
      </c>
      <c r="F103" s="118">
        <v>11135.88</v>
      </c>
      <c r="G103" s="119" t="s">
        <v>496</v>
      </c>
      <c r="H103" s="118">
        <v>11135.88</v>
      </c>
      <c r="I103" s="118">
        <v>11135.88</v>
      </c>
      <c r="J103" s="119" t="s">
        <v>496</v>
      </c>
      <c r="K103" s="118">
        <v>11135.88</v>
      </c>
      <c r="L103" s="100">
        <v>0</v>
      </c>
      <c r="M103" s="119" t="s">
        <v>496</v>
      </c>
      <c r="N103" s="100">
        <v>0</v>
      </c>
      <c r="O103" s="236">
        <v>285</v>
      </c>
      <c r="P103" s="185">
        <v>285</v>
      </c>
      <c r="Q103" s="107" t="s">
        <v>430</v>
      </c>
      <c r="R103" s="95" t="s">
        <v>528</v>
      </c>
    </row>
    <row r="104" spans="1:18" ht="25.5">
      <c r="A104" s="227" t="s">
        <v>405</v>
      </c>
      <c r="B104" s="58" t="s">
        <v>431</v>
      </c>
      <c r="C104" s="58" t="s">
        <v>255</v>
      </c>
      <c r="D104" s="90" t="s">
        <v>432</v>
      </c>
      <c r="E104" s="91" t="s">
        <v>65</v>
      </c>
      <c r="F104" s="118">
        <v>30917.54</v>
      </c>
      <c r="G104" s="119" t="s">
        <v>496</v>
      </c>
      <c r="H104" s="118">
        <v>30917.54</v>
      </c>
      <c r="I104" s="169">
        <v>12150</v>
      </c>
      <c r="J104" s="199" t="s">
        <v>496</v>
      </c>
      <c r="K104" s="169">
        <v>12150</v>
      </c>
      <c r="L104" s="59">
        <v>12150</v>
      </c>
      <c r="M104" s="119" t="s">
        <v>496</v>
      </c>
      <c r="N104" s="59">
        <v>12150</v>
      </c>
      <c r="O104" s="228">
        <v>450</v>
      </c>
      <c r="P104" s="185">
        <v>450</v>
      </c>
      <c r="Q104" s="104" t="s">
        <v>118</v>
      </c>
      <c r="R104" s="98"/>
    </row>
    <row r="105" spans="1:18" ht="38.25">
      <c r="A105" s="227" t="s">
        <v>433</v>
      </c>
      <c r="B105" s="58" t="s">
        <v>434</v>
      </c>
      <c r="C105" s="58" t="s">
        <v>203</v>
      </c>
      <c r="D105" s="90" t="s">
        <v>435</v>
      </c>
      <c r="E105" s="91" t="s">
        <v>66</v>
      </c>
      <c r="F105" s="200">
        <v>12000</v>
      </c>
      <c r="G105" s="204" t="s">
        <v>496</v>
      </c>
      <c r="H105" s="201">
        <v>12000</v>
      </c>
      <c r="I105" s="120">
        <v>12000</v>
      </c>
      <c r="J105" s="119" t="s">
        <v>496</v>
      </c>
      <c r="K105" s="118">
        <v>12000</v>
      </c>
      <c r="L105" s="207"/>
      <c r="M105" s="119" t="s">
        <v>496</v>
      </c>
      <c r="N105" s="207"/>
      <c r="O105" s="228">
        <v>45</v>
      </c>
      <c r="P105" s="180">
        <v>45</v>
      </c>
      <c r="Q105" s="67" t="s">
        <v>436</v>
      </c>
      <c r="R105" s="116" t="s">
        <v>525</v>
      </c>
    </row>
    <row r="106" spans="1:18" ht="25.5">
      <c r="A106" s="227" t="s">
        <v>433</v>
      </c>
      <c r="B106" s="58" t="s">
        <v>434</v>
      </c>
      <c r="C106" s="58" t="s">
        <v>203</v>
      </c>
      <c r="D106" s="90" t="s">
        <v>520</v>
      </c>
      <c r="E106" s="91" t="s">
        <v>67</v>
      </c>
      <c r="F106" s="120">
        <v>12000</v>
      </c>
      <c r="G106" s="119" t="s">
        <v>496</v>
      </c>
      <c r="H106" s="120">
        <v>12000</v>
      </c>
      <c r="I106" s="169">
        <v>7550.94</v>
      </c>
      <c r="J106" s="199" t="s">
        <v>496</v>
      </c>
      <c r="K106" s="169">
        <v>7550.94</v>
      </c>
      <c r="L106" s="100">
        <v>7550.94</v>
      </c>
      <c r="M106" s="119" t="s">
        <v>496</v>
      </c>
      <c r="N106" s="100">
        <v>7550.94</v>
      </c>
      <c r="O106" s="228">
        <v>128.68</v>
      </c>
      <c r="P106" s="185">
        <v>128.68</v>
      </c>
      <c r="Q106" s="105"/>
      <c r="R106" s="98"/>
    </row>
    <row r="107" spans="1:18" ht="18">
      <c r="A107" s="227" t="s">
        <v>433</v>
      </c>
      <c r="B107" s="58" t="s">
        <v>437</v>
      </c>
      <c r="C107" s="58" t="s">
        <v>89</v>
      </c>
      <c r="D107" s="90" t="s">
        <v>519</v>
      </c>
      <c r="E107" s="91" t="s">
        <v>68</v>
      </c>
      <c r="F107" s="120">
        <v>10560</v>
      </c>
      <c r="G107" s="119" t="s">
        <v>496</v>
      </c>
      <c r="H107" s="120">
        <v>10560</v>
      </c>
      <c r="I107" s="169">
        <v>9200.4</v>
      </c>
      <c r="J107" s="199" t="s">
        <v>496</v>
      </c>
      <c r="K107" s="169">
        <v>9200.4</v>
      </c>
      <c r="L107" s="59">
        <v>9200.4</v>
      </c>
      <c r="M107" s="119" t="s">
        <v>496</v>
      </c>
      <c r="N107" s="59">
        <v>9200.4</v>
      </c>
      <c r="O107" s="228">
        <v>170</v>
      </c>
      <c r="P107" s="185">
        <v>170</v>
      </c>
      <c r="Q107" s="105"/>
      <c r="R107" s="98"/>
    </row>
    <row r="108" spans="1:18" ht="18">
      <c r="A108" s="227" t="s">
        <v>433</v>
      </c>
      <c r="B108" s="58" t="s">
        <v>438</v>
      </c>
      <c r="C108" s="58" t="s">
        <v>414</v>
      </c>
      <c r="D108" s="127" t="s">
        <v>439</v>
      </c>
      <c r="E108" s="95" t="s">
        <v>69</v>
      </c>
      <c r="F108" s="118">
        <v>5083.55</v>
      </c>
      <c r="G108" s="119" t="s">
        <v>496</v>
      </c>
      <c r="H108" s="118">
        <v>5083.55</v>
      </c>
      <c r="I108" s="169">
        <v>7720.78</v>
      </c>
      <c r="J108" s="199" t="s">
        <v>496</v>
      </c>
      <c r="K108" s="169">
        <v>7720.78</v>
      </c>
      <c r="L108" s="118">
        <v>5083.55</v>
      </c>
      <c r="M108" s="119" t="s">
        <v>496</v>
      </c>
      <c r="N108" s="118">
        <v>5083.55</v>
      </c>
      <c r="O108" s="228">
        <v>110.36</v>
      </c>
      <c r="P108" s="185">
        <v>110</v>
      </c>
      <c r="Q108" s="104" t="s">
        <v>118</v>
      </c>
      <c r="R108" s="98"/>
    </row>
    <row r="109" spans="1:18" ht="18">
      <c r="A109" s="227" t="s">
        <v>433</v>
      </c>
      <c r="B109" s="58" t="s">
        <v>438</v>
      </c>
      <c r="C109" s="58" t="s">
        <v>417</v>
      </c>
      <c r="D109" s="127" t="s">
        <v>439</v>
      </c>
      <c r="E109" s="91" t="s">
        <v>70</v>
      </c>
      <c r="F109" s="118">
        <v>5571.9</v>
      </c>
      <c r="G109" s="119" t="s">
        <v>496</v>
      </c>
      <c r="H109" s="118">
        <v>5571.9</v>
      </c>
      <c r="I109" s="169">
        <v>10494</v>
      </c>
      <c r="J109" s="199" t="s">
        <v>496</v>
      </c>
      <c r="K109" s="169">
        <v>10494</v>
      </c>
      <c r="L109" s="118">
        <v>5571.9</v>
      </c>
      <c r="M109" s="119" t="s">
        <v>496</v>
      </c>
      <c r="N109" s="118">
        <v>5571.9</v>
      </c>
      <c r="O109" s="228">
        <v>150</v>
      </c>
      <c r="P109" s="185">
        <v>130</v>
      </c>
      <c r="Q109" s="104" t="s">
        <v>118</v>
      </c>
      <c r="R109" s="98"/>
    </row>
    <row r="110" spans="1:18" ht="38.25">
      <c r="A110" s="227" t="s">
        <v>433</v>
      </c>
      <c r="B110" s="58" t="s">
        <v>440</v>
      </c>
      <c r="C110" s="58" t="s">
        <v>217</v>
      </c>
      <c r="D110" s="90" t="s">
        <v>441</v>
      </c>
      <c r="E110" s="91" t="s">
        <v>442</v>
      </c>
      <c r="F110" s="120">
        <f>H110/1.21</f>
        <v>83008.26446280992</v>
      </c>
      <c r="G110" s="120">
        <f>F110*21%</f>
        <v>17431.735537190085</v>
      </c>
      <c r="H110" s="118">
        <v>100440</v>
      </c>
      <c r="I110" s="169">
        <v>138753.76</v>
      </c>
      <c r="J110" s="169">
        <f>I110*21%</f>
        <v>29138.2896</v>
      </c>
      <c r="K110" s="169">
        <f>I110+J110</f>
        <v>167892.0496</v>
      </c>
      <c r="L110" s="120">
        <f>N110/1.21</f>
        <v>83008.26446280992</v>
      </c>
      <c r="M110" s="59">
        <f>L110*21%</f>
        <v>17431.735537190085</v>
      </c>
      <c r="N110" s="118">
        <v>100440</v>
      </c>
      <c r="O110" s="228">
        <v>1983.33</v>
      </c>
      <c r="P110" s="185">
        <v>1983</v>
      </c>
      <c r="Q110" s="105" t="s">
        <v>436</v>
      </c>
      <c r="R110" s="98"/>
    </row>
    <row r="111" spans="1:18" ht="46.5" customHeight="1">
      <c r="A111" s="227" t="s">
        <v>433</v>
      </c>
      <c r="B111" s="58" t="s">
        <v>440</v>
      </c>
      <c r="C111" s="58" t="s">
        <v>90</v>
      </c>
      <c r="D111" s="90" t="s">
        <v>443</v>
      </c>
      <c r="E111" s="91" t="s">
        <v>71</v>
      </c>
      <c r="F111" s="118">
        <v>43788.27</v>
      </c>
      <c r="G111" s="119" t="s">
        <v>496</v>
      </c>
      <c r="H111" s="118">
        <v>43788.27</v>
      </c>
      <c r="I111" s="169">
        <v>63888</v>
      </c>
      <c r="J111" s="199" t="s">
        <v>496</v>
      </c>
      <c r="K111" s="169">
        <v>63888</v>
      </c>
      <c r="L111" s="118">
        <v>43788.27</v>
      </c>
      <c r="M111" s="119" t="s">
        <v>496</v>
      </c>
      <c r="N111" s="118">
        <v>43788.27</v>
      </c>
      <c r="O111" s="228">
        <v>880</v>
      </c>
      <c r="P111" s="185">
        <v>860</v>
      </c>
      <c r="Q111" s="104" t="s">
        <v>118</v>
      </c>
      <c r="R111" s="98"/>
    </row>
    <row r="112" spans="1:18" ht="25.5">
      <c r="A112" s="227" t="s">
        <v>433</v>
      </c>
      <c r="B112" s="58" t="s">
        <v>444</v>
      </c>
      <c r="C112" s="58" t="s">
        <v>203</v>
      </c>
      <c r="D112" s="90" t="s">
        <v>445</v>
      </c>
      <c r="E112" s="91" t="s">
        <v>72</v>
      </c>
      <c r="F112" s="118">
        <v>8090.77</v>
      </c>
      <c r="G112" s="119" t="s">
        <v>496</v>
      </c>
      <c r="H112" s="118">
        <v>8090.77</v>
      </c>
      <c r="I112" s="169">
        <v>4332.04</v>
      </c>
      <c r="J112" s="199" t="s">
        <v>496</v>
      </c>
      <c r="K112" s="169">
        <v>4332.04</v>
      </c>
      <c r="L112" s="100">
        <v>4332.04</v>
      </c>
      <c r="M112" s="119" t="s">
        <v>496</v>
      </c>
      <c r="N112" s="100">
        <v>4332.04</v>
      </c>
      <c r="O112" s="228">
        <v>121.55</v>
      </c>
      <c r="P112" s="185">
        <v>140</v>
      </c>
      <c r="Q112" s="104" t="s">
        <v>118</v>
      </c>
      <c r="R112" s="98"/>
    </row>
    <row r="113" spans="1:18" ht="18">
      <c r="A113" s="227" t="s">
        <v>433</v>
      </c>
      <c r="B113" s="58" t="s">
        <v>444</v>
      </c>
      <c r="C113" s="58" t="s">
        <v>255</v>
      </c>
      <c r="D113" s="90" t="s">
        <v>446</v>
      </c>
      <c r="E113" s="91" t="s">
        <v>73</v>
      </c>
      <c r="F113" s="118">
        <v>3982.45</v>
      </c>
      <c r="G113" s="119" t="s">
        <v>496</v>
      </c>
      <c r="H113" s="118">
        <v>3982.45</v>
      </c>
      <c r="I113" s="169">
        <v>5096.52</v>
      </c>
      <c r="J113" s="199" t="s">
        <v>496</v>
      </c>
      <c r="K113" s="169">
        <v>5096.52</v>
      </c>
      <c r="L113" s="118">
        <v>3982.45</v>
      </c>
      <c r="M113" s="119" t="s">
        <v>496</v>
      </c>
      <c r="N113" s="118">
        <v>3982.45</v>
      </c>
      <c r="O113" s="228">
        <v>143</v>
      </c>
      <c r="P113" s="185">
        <v>143</v>
      </c>
      <c r="Q113" s="104" t="s">
        <v>118</v>
      </c>
      <c r="R113" s="98"/>
    </row>
    <row r="114" spans="1:18" ht="30" customHeight="1">
      <c r="A114" s="227" t="s">
        <v>433</v>
      </c>
      <c r="B114" s="58" t="s">
        <v>447</v>
      </c>
      <c r="C114" s="58" t="s">
        <v>203</v>
      </c>
      <c r="D114" s="90" t="s">
        <v>448</v>
      </c>
      <c r="E114" s="91" t="s">
        <v>449</v>
      </c>
      <c r="F114" s="118">
        <v>8456.84</v>
      </c>
      <c r="G114" s="119" t="s">
        <v>496</v>
      </c>
      <c r="H114" s="118">
        <v>8456.84</v>
      </c>
      <c r="I114" s="169">
        <v>9504</v>
      </c>
      <c r="J114" s="199" t="s">
        <v>496</v>
      </c>
      <c r="K114" s="169">
        <v>9504</v>
      </c>
      <c r="L114" s="118">
        <v>8456.84</v>
      </c>
      <c r="M114" s="119" t="s">
        <v>496</v>
      </c>
      <c r="N114" s="118">
        <v>8456.84</v>
      </c>
      <c r="O114" s="228">
        <v>180</v>
      </c>
      <c r="P114" s="185">
        <v>180</v>
      </c>
      <c r="Q114" s="105" t="s">
        <v>436</v>
      </c>
      <c r="R114" s="98"/>
    </row>
    <row r="115" spans="1:18" ht="25.5">
      <c r="A115" s="227" t="s">
        <v>155</v>
      </c>
      <c r="B115" s="58" t="s">
        <v>450</v>
      </c>
      <c r="C115" s="58" t="s">
        <v>203</v>
      </c>
      <c r="D115" s="90" t="s">
        <v>451</v>
      </c>
      <c r="E115" s="91" t="s">
        <v>74</v>
      </c>
      <c r="F115" s="118">
        <v>6147.39</v>
      </c>
      <c r="G115" s="119" t="s">
        <v>496</v>
      </c>
      <c r="H115" s="118">
        <v>6147.39</v>
      </c>
      <c r="I115" s="169">
        <v>10032</v>
      </c>
      <c r="J115" s="199" t="s">
        <v>496</v>
      </c>
      <c r="K115" s="169">
        <v>10032</v>
      </c>
      <c r="L115" s="59">
        <v>6147.39</v>
      </c>
      <c r="M115" s="119" t="s">
        <v>496</v>
      </c>
      <c r="N115" s="59">
        <v>6147.39</v>
      </c>
      <c r="O115" s="228">
        <v>200</v>
      </c>
      <c r="P115" s="191">
        <v>220</v>
      </c>
      <c r="Q115" s="104" t="s">
        <v>118</v>
      </c>
      <c r="R115" s="98"/>
    </row>
    <row r="116" spans="1:18" ht="18">
      <c r="A116" s="227" t="s">
        <v>155</v>
      </c>
      <c r="B116" s="58" t="s">
        <v>452</v>
      </c>
      <c r="C116" s="58" t="s">
        <v>203</v>
      </c>
      <c r="D116" s="90" t="s">
        <v>453</v>
      </c>
      <c r="E116" s="91" t="s">
        <v>16</v>
      </c>
      <c r="F116" s="118">
        <v>11608.86</v>
      </c>
      <c r="G116" s="119" t="s">
        <v>496</v>
      </c>
      <c r="H116" s="118">
        <v>11608.86</v>
      </c>
      <c r="I116" s="169">
        <v>11616.6</v>
      </c>
      <c r="J116" s="199" t="s">
        <v>496</v>
      </c>
      <c r="K116" s="169">
        <v>11616.6</v>
      </c>
      <c r="L116" s="59">
        <v>11608.86</v>
      </c>
      <c r="M116" s="119" t="s">
        <v>496</v>
      </c>
      <c r="N116" s="59">
        <v>11608.86</v>
      </c>
      <c r="O116" s="228">
        <v>200</v>
      </c>
      <c r="P116" s="191">
        <v>200</v>
      </c>
      <c r="Q116" s="104" t="s">
        <v>118</v>
      </c>
      <c r="R116" s="98"/>
    </row>
    <row r="117" spans="1:18" ht="18">
      <c r="A117" s="227" t="s">
        <v>155</v>
      </c>
      <c r="B117" s="58" t="s">
        <v>454</v>
      </c>
      <c r="C117" s="58" t="s">
        <v>203</v>
      </c>
      <c r="D117" s="90" t="s">
        <v>507</v>
      </c>
      <c r="E117" s="91" t="s">
        <v>15</v>
      </c>
      <c r="F117" s="118">
        <v>15751.1</v>
      </c>
      <c r="G117" s="119" t="s">
        <v>496</v>
      </c>
      <c r="H117" s="118">
        <v>15751.1</v>
      </c>
      <c r="I117" s="169">
        <v>8870.4</v>
      </c>
      <c r="J117" s="199" t="s">
        <v>496</v>
      </c>
      <c r="K117" s="169">
        <v>8870.4</v>
      </c>
      <c r="L117" s="59">
        <v>8870.4</v>
      </c>
      <c r="M117" s="119" t="s">
        <v>496</v>
      </c>
      <c r="N117" s="59">
        <v>8870.4</v>
      </c>
      <c r="O117" s="228">
        <v>280</v>
      </c>
      <c r="P117" s="191">
        <v>280</v>
      </c>
      <c r="Q117" s="104" t="s">
        <v>118</v>
      </c>
      <c r="R117" s="98"/>
    </row>
    <row r="118" spans="1:18" ht="25.5">
      <c r="A118" s="227" t="s">
        <v>155</v>
      </c>
      <c r="B118" s="58" t="s">
        <v>455</v>
      </c>
      <c r="C118" s="58" t="s">
        <v>203</v>
      </c>
      <c r="D118" s="90" t="s">
        <v>456</v>
      </c>
      <c r="E118" s="91" t="s">
        <v>14</v>
      </c>
      <c r="F118" s="118">
        <v>8640</v>
      </c>
      <c r="G118" s="119" t="s">
        <v>496</v>
      </c>
      <c r="H118" s="118">
        <v>8640</v>
      </c>
      <c r="I118" s="169">
        <v>8514</v>
      </c>
      <c r="J118" s="199" t="s">
        <v>496</v>
      </c>
      <c r="K118" s="169">
        <v>8514</v>
      </c>
      <c r="L118" s="59">
        <v>8514</v>
      </c>
      <c r="M118" s="119" t="s">
        <v>496</v>
      </c>
      <c r="N118" s="59">
        <v>8514</v>
      </c>
      <c r="O118" s="228">
        <v>150</v>
      </c>
      <c r="P118" s="191">
        <v>150</v>
      </c>
      <c r="Q118" s="104" t="s">
        <v>118</v>
      </c>
      <c r="R118" s="98"/>
    </row>
    <row r="119" spans="1:18" ht="38.25">
      <c r="A119" s="227" t="s">
        <v>155</v>
      </c>
      <c r="B119" s="58" t="s">
        <v>457</v>
      </c>
      <c r="C119" s="58" t="s">
        <v>203</v>
      </c>
      <c r="D119" s="90" t="s">
        <v>458</v>
      </c>
      <c r="E119" s="91" t="s">
        <v>459</v>
      </c>
      <c r="F119" s="118">
        <v>5596.48</v>
      </c>
      <c r="G119" s="119" t="s">
        <v>496</v>
      </c>
      <c r="H119" s="118">
        <v>5596.48</v>
      </c>
      <c r="I119" s="169">
        <v>5651.69</v>
      </c>
      <c r="J119" s="199" t="s">
        <v>496</v>
      </c>
      <c r="K119" s="169">
        <v>5661.69</v>
      </c>
      <c r="L119" s="121">
        <v>5596.48</v>
      </c>
      <c r="M119" s="119" t="s">
        <v>496</v>
      </c>
      <c r="N119" s="121">
        <v>5596.48</v>
      </c>
      <c r="O119" s="228">
        <v>108</v>
      </c>
      <c r="P119" s="191">
        <v>108</v>
      </c>
      <c r="Q119" s="105" t="s">
        <v>436</v>
      </c>
      <c r="R119" s="98"/>
    </row>
    <row r="120" spans="1:18" ht="36" customHeight="1">
      <c r="A120" s="227" t="s">
        <v>155</v>
      </c>
      <c r="B120" s="58" t="s">
        <v>156</v>
      </c>
      <c r="C120" s="246" t="s">
        <v>460</v>
      </c>
      <c r="D120" s="133" t="s">
        <v>461</v>
      </c>
      <c r="E120" s="95" t="s">
        <v>4</v>
      </c>
      <c r="F120" s="120">
        <f>H120/1.21</f>
        <v>279566.7768595041</v>
      </c>
      <c r="G120" s="120">
        <f>F120*21%</f>
        <v>58709.02314049586</v>
      </c>
      <c r="H120" s="208">
        <v>338275.8</v>
      </c>
      <c r="I120" s="169">
        <v>263977.56</v>
      </c>
      <c r="J120" s="169">
        <f>I120*21%</f>
        <v>55435.287599999996</v>
      </c>
      <c r="K120" s="169">
        <f>I120+J120</f>
        <v>319412.8476</v>
      </c>
      <c r="L120" s="59">
        <v>263977.56</v>
      </c>
      <c r="M120" s="59">
        <f>L120*21%</f>
        <v>55435.287599999996</v>
      </c>
      <c r="N120" s="59">
        <v>319412.85</v>
      </c>
      <c r="O120" s="228">
        <v>2247</v>
      </c>
      <c r="P120" s="185">
        <v>3139</v>
      </c>
      <c r="Q120" s="105" t="s">
        <v>197</v>
      </c>
      <c r="R120" s="98"/>
    </row>
    <row r="121" spans="1:18" ht="18">
      <c r="A121" s="227" t="s">
        <v>155</v>
      </c>
      <c r="B121" s="58" t="s">
        <v>156</v>
      </c>
      <c r="C121" s="58" t="s">
        <v>91</v>
      </c>
      <c r="D121" s="90" t="s">
        <v>462</v>
      </c>
      <c r="E121" s="91" t="s">
        <v>463</v>
      </c>
      <c r="F121" s="118">
        <v>15648.25</v>
      </c>
      <c r="G121" s="119" t="s">
        <v>496</v>
      </c>
      <c r="H121" s="118">
        <v>15648.25</v>
      </c>
      <c r="I121" s="169">
        <v>18944.64</v>
      </c>
      <c r="J121" s="199" t="s">
        <v>496</v>
      </c>
      <c r="K121" s="169">
        <v>18944.64</v>
      </c>
      <c r="L121" s="59">
        <v>15648.25</v>
      </c>
      <c r="M121" s="119" t="s">
        <v>496</v>
      </c>
      <c r="N121" s="59">
        <v>15648.25</v>
      </c>
      <c r="O121" s="228">
        <v>208</v>
      </c>
      <c r="P121" s="191" t="s">
        <v>464</v>
      </c>
      <c r="Q121" s="104" t="s">
        <v>118</v>
      </c>
      <c r="R121" s="98"/>
    </row>
    <row r="122" spans="1:18" ht="38.25">
      <c r="A122" s="227" t="s">
        <v>155</v>
      </c>
      <c r="B122" s="58" t="s">
        <v>156</v>
      </c>
      <c r="C122" s="58" t="s">
        <v>278</v>
      </c>
      <c r="D122" s="90" t="s">
        <v>465</v>
      </c>
      <c r="E122" s="91" t="s">
        <v>466</v>
      </c>
      <c r="F122" s="120">
        <f>H122/1.21</f>
        <v>103291.37190082645</v>
      </c>
      <c r="G122" s="120">
        <f>F122*21%</f>
        <v>21691.188099173552</v>
      </c>
      <c r="H122" s="118">
        <v>124982.56</v>
      </c>
      <c r="I122" s="169">
        <v>114988.5</v>
      </c>
      <c r="J122" s="169">
        <f>I122*21%</f>
        <v>24147.585</v>
      </c>
      <c r="K122" s="169">
        <f>I122+J122</f>
        <v>139136.085</v>
      </c>
      <c r="L122" s="59">
        <v>72458.51</v>
      </c>
      <c r="M122" s="59">
        <f>L122*21%</f>
        <v>15216.287099999998</v>
      </c>
      <c r="N122" s="100">
        <f>K122*230/365</f>
        <v>87674.79328767123</v>
      </c>
      <c r="O122" s="228">
        <v>1262.5</v>
      </c>
      <c r="P122" s="185">
        <v>1350</v>
      </c>
      <c r="Q122" s="105" t="s">
        <v>436</v>
      </c>
      <c r="R122" s="98"/>
    </row>
    <row r="123" spans="1:18" ht="28.5">
      <c r="A123" s="227" t="s">
        <v>155</v>
      </c>
      <c r="B123" s="58" t="s">
        <v>156</v>
      </c>
      <c r="C123" s="58" t="s">
        <v>229</v>
      </c>
      <c r="D123" s="90" t="s">
        <v>467</v>
      </c>
      <c r="E123" s="91" t="s">
        <v>13</v>
      </c>
      <c r="F123" s="118">
        <v>61968.68</v>
      </c>
      <c r="G123" s="119" t="s">
        <v>496</v>
      </c>
      <c r="H123" s="118">
        <v>61968.68</v>
      </c>
      <c r="I123" s="169">
        <v>108726.75</v>
      </c>
      <c r="J123" s="199" t="s">
        <v>496</v>
      </c>
      <c r="K123" s="169">
        <v>108726.75</v>
      </c>
      <c r="L123" s="59">
        <v>61968.68</v>
      </c>
      <c r="M123" s="119" t="s">
        <v>496</v>
      </c>
      <c r="N123" s="59">
        <v>61968.68</v>
      </c>
      <c r="O123" s="228">
        <v>1317.9</v>
      </c>
      <c r="P123" s="185">
        <v>1251</v>
      </c>
      <c r="Q123" s="114" t="s">
        <v>468</v>
      </c>
      <c r="R123" s="98"/>
    </row>
    <row r="124" spans="1:18" ht="25.5">
      <c r="A124" s="227" t="s">
        <v>155</v>
      </c>
      <c r="B124" s="58" t="s">
        <v>156</v>
      </c>
      <c r="C124" s="58" t="s">
        <v>219</v>
      </c>
      <c r="D124" s="90" t="s">
        <v>469</v>
      </c>
      <c r="E124" s="91" t="s">
        <v>470</v>
      </c>
      <c r="F124" s="205">
        <v>180324.84</v>
      </c>
      <c r="G124" s="119" t="s">
        <v>496</v>
      </c>
      <c r="H124" s="205">
        <v>180324.84</v>
      </c>
      <c r="I124" s="169">
        <v>182012.4</v>
      </c>
      <c r="J124" s="199" t="s">
        <v>496</v>
      </c>
      <c r="K124" s="169">
        <v>184012.4</v>
      </c>
      <c r="L124" s="124">
        <v>180324.84</v>
      </c>
      <c r="M124" s="119" t="s">
        <v>496</v>
      </c>
      <c r="N124" s="124">
        <v>180324.84</v>
      </c>
      <c r="O124" s="228">
        <v>1774</v>
      </c>
      <c r="P124" s="185">
        <v>1774</v>
      </c>
      <c r="Q124" s="105" t="s">
        <v>471</v>
      </c>
      <c r="R124" s="98"/>
    </row>
    <row r="125" spans="1:18" ht="38.25">
      <c r="A125" s="227" t="s">
        <v>155</v>
      </c>
      <c r="B125" s="210" t="s">
        <v>156</v>
      </c>
      <c r="C125" s="210" t="s">
        <v>472</v>
      </c>
      <c r="D125" s="129" t="s">
        <v>92</v>
      </c>
      <c r="E125" s="91" t="s">
        <v>473</v>
      </c>
      <c r="F125" s="120">
        <f>H125/1.21</f>
        <v>273600</v>
      </c>
      <c r="G125" s="120">
        <f>F125*21%</f>
        <v>57456</v>
      </c>
      <c r="H125" s="118">
        <v>331056</v>
      </c>
      <c r="I125" s="169">
        <v>275473.44</v>
      </c>
      <c r="J125" s="169">
        <f>I125*21%</f>
        <v>57849.422399999996</v>
      </c>
      <c r="K125" s="169">
        <f>I125+J125</f>
        <v>333322.8624</v>
      </c>
      <c r="L125" s="120">
        <f>N125/1.21</f>
        <v>273600</v>
      </c>
      <c r="M125" s="59">
        <f>L125*21%</f>
        <v>57456</v>
      </c>
      <c r="N125" s="122">
        <v>331056</v>
      </c>
      <c r="O125" s="228">
        <v>2244</v>
      </c>
      <c r="P125" s="185">
        <v>2244</v>
      </c>
      <c r="Q125" s="105" t="s">
        <v>474</v>
      </c>
      <c r="R125" s="98"/>
    </row>
    <row r="126" spans="1:18" ht="29.25" customHeight="1">
      <c r="A126" s="227" t="s">
        <v>162</v>
      </c>
      <c r="B126" s="58" t="s">
        <v>475</v>
      </c>
      <c r="C126" s="58" t="s">
        <v>203</v>
      </c>
      <c r="D126" s="90" t="s">
        <v>476</v>
      </c>
      <c r="E126" s="91" t="s">
        <v>5</v>
      </c>
      <c r="F126" s="120">
        <f>H126/1.21</f>
        <v>29125.760330578512</v>
      </c>
      <c r="G126" s="120">
        <f>F126*21%</f>
        <v>6116.409669421488</v>
      </c>
      <c r="H126" s="118">
        <v>35242.17</v>
      </c>
      <c r="I126" s="169">
        <v>47520</v>
      </c>
      <c r="J126" s="169">
        <f>I126*21%</f>
        <v>9979.199999999999</v>
      </c>
      <c r="K126" s="169">
        <f>I126+J126</f>
        <v>57499.2</v>
      </c>
      <c r="L126" s="120">
        <f>N126/1.21</f>
        <v>29125.760330578512</v>
      </c>
      <c r="M126" s="59">
        <f>L126*21%</f>
        <v>6116.409669421488</v>
      </c>
      <c r="N126" s="100">
        <v>35242.17</v>
      </c>
      <c r="O126" s="228">
        <v>450</v>
      </c>
      <c r="P126" s="191">
        <v>450</v>
      </c>
      <c r="Q126" s="104" t="s">
        <v>118</v>
      </c>
      <c r="R126" s="98"/>
    </row>
    <row r="127" spans="1:18" ht="18">
      <c r="A127" s="227" t="s">
        <v>162</v>
      </c>
      <c r="B127" s="58" t="s">
        <v>165</v>
      </c>
      <c r="C127" s="58" t="s">
        <v>477</v>
      </c>
      <c r="D127" s="90" t="s">
        <v>478</v>
      </c>
      <c r="E127" s="91" t="s">
        <v>75</v>
      </c>
      <c r="F127" s="118">
        <v>103002.04</v>
      </c>
      <c r="G127" s="119" t="s">
        <v>496</v>
      </c>
      <c r="H127" s="118">
        <v>103002.04</v>
      </c>
      <c r="I127" s="169">
        <v>132491.04</v>
      </c>
      <c r="J127" s="199" t="s">
        <v>496</v>
      </c>
      <c r="K127" s="169">
        <v>132491.04</v>
      </c>
      <c r="L127" s="100">
        <v>103002.04</v>
      </c>
      <c r="M127" s="119" t="s">
        <v>496</v>
      </c>
      <c r="N127" s="100">
        <v>103002.04</v>
      </c>
      <c r="O127" s="228">
        <v>1091</v>
      </c>
      <c r="P127" s="191">
        <v>1301</v>
      </c>
      <c r="Q127" s="104" t="s">
        <v>118</v>
      </c>
      <c r="R127" s="98"/>
    </row>
    <row r="128" spans="1:18" ht="18">
      <c r="A128" s="227" t="s">
        <v>162</v>
      </c>
      <c r="B128" s="58" t="s">
        <v>479</v>
      </c>
      <c r="C128" s="58" t="s">
        <v>203</v>
      </c>
      <c r="D128" s="127" t="s">
        <v>480</v>
      </c>
      <c r="E128" s="91" t="s">
        <v>481</v>
      </c>
      <c r="F128" s="118">
        <v>7137.6</v>
      </c>
      <c r="G128" s="119" t="s">
        <v>496</v>
      </c>
      <c r="H128" s="118">
        <v>7137.6</v>
      </c>
      <c r="I128" s="169">
        <v>4019.4</v>
      </c>
      <c r="J128" s="199" t="s">
        <v>496</v>
      </c>
      <c r="K128" s="169">
        <v>4019.4</v>
      </c>
      <c r="L128" s="100">
        <v>4019.4</v>
      </c>
      <c r="M128" s="119" t="s">
        <v>496</v>
      </c>
      <c r="N128" s="100">
        <v>4019.4</v>
      </c>
      <c r="O128" s="228">
        <v>174</v>
      </c>
      <c r="P128" s="191">
        <v>174</v>
      </c>
      <c r="Q128" s="104" t="s">
        <v>118</v>
      </c>
      <c r="R128" s="98"/>
    </row>
    <row r="129" spans="1:18" ht="18">
      <c r="A129" s="227" t="s">
        <v>162</v>
      </c>
      <c r="B129" s="58" t="s">
        <v>479</v>
      </c>
      <c r="C129" s="58" t="s">
        <v>76</v>
      </c>
      <c r="D129" s="127" t="s">
        <v>480</v>
      </c>
      <c r="E129" s="91" t="s">
        <v>481</v>
      </c>
      <c r="F129" s="118">
        <v>6592.7</v>
      </c>
      <c r="G129" s="119" t="s">
        <v>496</v>
      </c>
      <c r="H129" s="118">
        <v>6592.7</v>
      </c>
      <c r="I129" s="169">
        <v>3557.4</v>
      </c>
      <c r="J129" s="199" t="s">
        <v>496</v>
      </c>
      <c r="K129" s="169">
        <v>3557.4</v>
      </c>
      <c r="L129" s="100">
        <v>3557.4</v>
      </c>
      <c r="M129" s="119" t="s">
        <v>496</v>
      </c>
      <c r="N129" s="100">
        <v>3557.4</v>
      </c>
      <c r="O129" s="228">
        <v>154</v>
      </c>
      <c r="P129" s="191">
        <v>154</v>
      </c>
      <c r="Q129" s="104" t="s">
        <v>118</v>
      </c>
      <c r="R129" s="98"/>
    </row>
    <row r="130" spans="1:18" ht="29.25" customHeight="1">
      <c r="A130" s="227" t="s">
        <v>162</v>
      </c>
      <c r="B130" s="58" t="s">
        <v>163</v>
      </c>
      <c r="C130" s="58" t="s">
        <v>77</v>
      </c>
      <c r="D130" s="90" t="s">
        <v>482</v>
      </c>
      <c r="E130" s="91" t="s">
        <v>483</v>
      </c>
      <c r="F130" s="120">
        <f>H130/1.21</f>
        <v>103314.45454545456</v>
      </c>
      <c r="G130" s="120">
        <f>F130*21%</f>
        <v>21696.035454545457</v>
      </c>
      <c r="H130" s="118">
        <v>125010.49</v>
      </c>
      <c r="I130" s="169">
        <v>129894.72</v>
      </c>
      <c r="J130" s="169">
        <f>I130*21%</f>
        <v>27277.8912</v>
      </c>
      <c r="K130" s="169">
        <f>I130+J130</f>
        <v>157172.61119999998</v>
      </c>
      <c r="L130" s="120">
        <f>N130/1.21</f>
        <v>103314.45454545456</v>
      </c>
      <c r="M130" s="59">
        <f>L130*21%</f>
        <v>21696.035454545457</v>
      </c>
      <c r="N130" s="122">
        <v>125010.49</v>
      </c>
      <c r="O130" s="228">
        <v>1076</v>
      </c>
      <c r="P130" s="185">
        <v>1076</v>
      </c>
      <c r="Q130" s="106" t="s">
        <v>484</v>
      </c>
      <c r="R130" s="98"/>
    </row>
    <row r="131" spans="1:18" ht="18">
      <c r="A131" s="227" t="s">
        <v>162</v>
      </c>
      <c r="B131" s="58" t="s">
        <v>163</v>
      </c>
      <c r="C131" s="58" t="s">
        <v>90</v>
      </c>
      <c r="D131" s="90" t="s">
        <v>485</v>
      </c>
      <c r="E131" s="91" t="s">
        <v>79</v>
      </c>
      <c r="F131" s="118">
        <v>50592</v>
      </c>
      <c r="G131" s="119" t="s">
        <v>496</v>
      </c>
      <c r="H131" s="118">
        <v>50592</v>
      </c>
      <c r="I131" s="169">
        <v>60860</v>
      </c>
      <c r="J131" s="199" t="s">
        <v>496</v>
      </c>
      <c r="K131" s="169">
        <v>60860</v>
      </c>
      <c r="L131" s="100">
        <v>50592</v>
      </c>
      <c r="M131" s="119" t="s">
        <v>496</v>
      </c>
      <c r="N131" s="100">
        <v>50592</v>
      </c>
      <c r="O131" s="228">
        <v>913</v>
      </c>
      <c r="P131" s="191">
        <v>802</v>
      </c>
      <c r="Q131" s="104" t="s">
        <v>118</v>
      </c>
      <c r="R131" s="98"/>
    </row>
    <row r="132" spans="1:18" ht="18">
      <c r="A132" s="227" t="s">
        <v>162</v>
      </c>
      <c r="B132" s="58" t="s">
        <v>163</v>
      </c>
      <c r="C132" s="58" t="s">
        <v>227</v>
      </c>
      <c r="D132" s="90" t="s">
        <v>486</v>
      </c>
      <c r="E132" s="91" t="s">
        <v>78</v>
      </c>
      <c r="F132" s="118">
        <v>27500</v>
      </c>
      <c r="G132" s="119" t="s">
        <v>496</v>
      </c>
      <c r="H132" s="118">
        <v>27500</v>
      </c>
      <c r="I132" s="170">
        <v>27500</v>
      </c>
      <c r="J132" s="199" t="s">
        <v>496</v>
      </c>
      <c r="K132" s="170">
        <v>27500</v>
      </c>
      <c r="L132" s="100">
        <v>24279.95</v>
      </c>
      <c r="M132" s="119" t="s">
        <v>496</v>
      </c>
      <c r="N132" s="100">
        <v>24279.95</v>
      </c>
      <c r="O132" s="228">
        <v>276.6</v>
      </c>
      <c r="P132" s="191">
        <v>277</v>
      </c>
      <c r="Q132" s="106"/>
      <c r="R132" s="98"/>
    </row>
    <row r="133" spans="1:18" ht="25.5">
      <c r="A133" s="227" t="s">
        <v>162</v>
      </c>
      <c r="B133" s="58" t="s">
        <v>163</v>
      </c>
      <c r="C133" s="58" t="s">
        <v>229</v>
      </c>
      <c r="D133" s="90" t="s">
        <v>487</v>
      </c>
      <c r="E133" s="91" t="s">
        <v>12</v>
      </c>
      <c r="F133" s="118">
        <v>83473.85</v>
      </c>
      <c r="G133" s="119" t="s">
        <v>496</v>
      </c>
      <c r="H133" s="118">
        <v>83473.85</v>
      </c>
      <c r="I133" s="169">
        <v>114452.56</v>
      </c>
      <c r="J133" s="199" t="s">
        <v>496</v>
      </c>
      <c r="K133" s="169">
        <v>114452.56</v>
      </c>
      <c r="L133" s="122">
        <v>83473.85</v>
      </c>
      <c r="M133" s="119" t="s">
        <v>496</v>
      </c>
      <c r="N133" s="122">
        <v>83473.85</v>
      </c>
      <c r="O133" s="228">
        <v>948</v>
      </c>
      <c r="P133" s="191">
        <v>948</v>
      </c>
      <c r="Q133" s="115" t="s">
        <v>323</v>
      </c>
      <c r="R133" s="98"/>
    </row>
    <row r="134" spans="1:18" ht="18">
      <c r="A134" s="227" t="s">
        <v>113</v>
      </c>
      <c r="B134" s="58" t="s">
        <v>114</v>
      </c>
      <c r="C134" s="247" t="s">
        <v>115</v>
      </c>
      <c r="D134" s="90" t="s">
        <v>116</v>
      </c>
      <c r="E134" s="95" t="s">
        <v>80</v>
      </c>
      <c r="F134" s="171"/>
      <c r="G134" s="171"/>
      <c r="H134" s="172"/>
      <c r="I134" s="173">
        <v>10138.97</v>
      </c>
      <c r="J134" s="152" t="s">
        <v>496</v>
      </c>
      <c r="K134" s="173">
        <v>10138.97</v>
      </c>
      <c r="L134" s="174">
        <v>10138.97</v>
      </c>
      <c r="M134" s="124" t="s">
        <v>496</v>
      </c>
      <c r="N134" s="174">
        <v>10138.97</v>
      </c>
      <c r="O134" s="233">
        <v>175</v>
      </c>
      <c r="P134" s="192"/>
      <c r="Q134" s="64"/>
      <c r="R134" s="98"/>
    </row>
    <row r="135" spans="1:18" ht="25.5">
      <c r="A135" s="227" t="s">
        <v>113</v>
      </c>
      <c r="B135" s="58" t="s">
        <v>119</v>
      </c>
      <c r="C135" s="247" t="s">
        <v>115</v>
      </c>
      <c r="D135" s="90" t="s">
        <v>120</v>
      </c>
      <c r="E135" s="95" t="s">
        <v>81</v>
      </c>
      <c r="F135" s="209"/>
      <c r="G135" s="209"/>
      <c r="H135" s="174"/>
      <c r="I135" s="173">
        <v>10014.72</v>
      </c>
      <c r="J135" s="152" t="s">
        <v>496</v>
      </c>
      <c r="K135" s="173">
        <v>10014.72</v>
      </c>
      <c r="L135" s="174">
        <v>7558.78</v>
      </c>
      <c r="M135" s="70" t="s">
        <v>496</v>
      </c>
      <c r="N135" s="174">
        <v>7558.78</v>
      </c>
      <c r="O135" s="233">
        <v>163.61</v>
      </c>
      <c r="P135" s="193"/>
      <c r="Q135" s="64"/>
      <c r="R135" s="98"/>
    </row>
    <row r="136" spans="1:18" ht="18">
      <c r="A136" s="227" t="s">
        <v>122</v>
      </c>
      <c r="B136" s="58" t="s">
        <v>123</v>
      </c>
      <c r="C136" s="247" t="s">
        <v>115</v>
      </c>
      <c r="D136" s="90" t="s">
        <v>124</v>
      </c>
      <c r="E136" s="95" t="s">
        <v>125</v>
      </c>
      <c r="F136" s="171"/>
      <c r="G136" s="171"/>
      <c r="H136" s="172"/>
      <c r="I136" s="173">
        <v>13673.45</v>
      </c>
      <c r="J136" s="152" t="s">
        <v>496</v>
      </c>
      <c r="K136" s="173">
        <v>13673.45</v>
      </c>
      <c r="L136" s="174">
        <v>13537.92</v>
      </c>
      <c r="M136" s="70" t="s">
        <v>496</v>
      </c>
      <c r="N136" s="174">
        <v>13537.92</v>
      </c>
      <c r="O136" s="233">
        <v>320.5</v>
      </c>
      <c r="P136" s="194"/>
      <c r="Q136" s="64"/>
      <c r="R136" s="98"/>
    </row>
    <row r="137" spans="1:18" ht="18">
      <c r="A137" s="234" t="s">
        <v>122</v>
      </c>
      <c r="B137" s="58" t="s">
        <v>123</v>
      </c>
      <c r="C137" s="247" t="s">
        <v>126</v>
      </c>
      <c r="D137" s="90" t="s">
        <v>127</v>
      </c>
      <c r="E137" s="95" t="s">
        <v>125</v>
      </c>
      <c r="F137" s="171"/>
      <c r="G137" s="171"/>
      <c r="H137" s="172"/>
      <c r="I137" s="173">
        <v>1177.88</v>
      </c>
      <c r="J137" s="152" t="s">
        <v>496</v>
      </c>
      <c r="K137" s="173">
        <v>1177.88</v>
      </c>
      <c r="L137" s="174">
        <v>902.4</v>
      </c>
      <c r="M137" s="70" t="s">
        <v>496</v>
      </c>
      <c r="N137" s="174">
        <v>902.4</v>
      </c>
      <c r="O137" s="233">
        <v>47</v>
      </c>
      <c r="P137" s="194"/>
      <c r="Q137" s="64"/>
      <c r="R137" s="98"/>
    </row>
    <row r="138" spans="1:18" ht="18">
      <c r="A138" s="227" t="s">
        <v>129</v>
      </c>
      <c r="B138" s="58" t="s">
        <v>130</v>
      </c>
      <c r="C138" s="247" t="s">
        <v>115</v>
      </c>
      <c r="D138" s="90" t="s">
        <v>131</v>
      </c>
      <c r="E138" s="95" t="s">
        <v>132</v>
      </c>
      <c r="F138" s="171"/>
      <c r="G138" s="171"/>
      <c r="H138" s="172"/>
      <c r="I138" s="156">
        <v>26026.88</v>
      </c>
      <c r="J138" s="157">
        <f>I138*21%</f>
        <v>5465.6448</v>
      </c>
      <c r="K138" s="173">
        <v>31492.52</v>
      </c>
      <c r="L138" s="174">
        <v>19917.61</v>
      </c>
      <c r="M138" s="70">
        <f>L138*21%</f>
        <v>4182.6981</v>
      </c>
      <c r="N138" s="174">
        <f>L138+M138</f>
        <v>24100.308100000002</v>
      </c>
      <c r="O138" s="233">
        <v>206.7</v>
      </c>
      <c r="P138" s="194"/>
      <c r="Q138" s="64"/>
      <c r="R138" s="98"/>
    </row>
    <row r="139" spans="1:18" ht="18">
      <c r="A139" s="227" t="s">
        <v>129</v>
      </c>
      <c r="B139" s="58" t="s">
        <v>133</v>
      </c>
      <c r="C139" s="247" t="s">
        <v>134</v>
      </c>
      <c r="D139" s="90" t="s">
        <v>135</v>
      </c>
      <c r="E139" s="95" t="s">
        <v>136</v>
      </c>
      <c r="F139" s="171"/>
      <c r="G139" s="171"/>
      <c r="H139" s="172"/>
      <c r="I139" s="173">
        <v>495.84</v>
      </c>
      <c r="J139" s="152">
        <f>I139*21%</f>
        <v>104.12639999999999</v>
      </c>
      <c r="K139" s="173">
        <f>I139+J139</f>
        <v>599.9664</v>
      </c>
      <c r="L139" s="174">
        <v>495.84</v>
      </c>
      <c r="M139" s="70">
        <f>L139*21%</f>
        <v>104.12639999999999</v>
      </c>
      <c r="N139" s="174">
        <f>L139+M139</f>
        <v>599.9664</v>
      </c>
      <c r="O139" s="233">
        <v>18</v>
      </c>
      <c r="P139" s="194"/>
      <c r="Q139" s="64"/>
      <c r="R139" s="98"/>
    </row>
    <row r="140" spans="1:18" ht="18">
      <c r="A140" s="227" t="s">
        <v>129</v>
      </c>
      <c r="B140" s="58" t="s">
        <v>11</v>
      </c>
      <c r="C140" s="247" t="s">
        <v>115</v>
      </c>
      <c r="D140" s="90" t="s">
        <v>138</v>
      </c>
      <c r="E140" s="95" t="s">
        <v>139</v>
      </c>
      <c r="F140" s="171"/>
      <c r="G140" s="171"/>
      <c r="H140" s="172"/>
      <c r="I140" s="211">
        <v>38380.41</v>
      </c>
      <c r="J140" s="152" t="s">
        <v>496</v>
      </c>
      <c r="K140" s="211">
        <v>38380.41</v>
      </c>
      <c r="L140" s="174">
        <v>38380.41</v>
      </c>
      <c r="M140" s="70" t="s">
        <v>496</v>
      </c>
      <c r="N140" s="174">
        <v>23746.8</v>
      </c>
      <c r="O140" s="233">
        <v>437</v>
      </c>
      <c r="P140" s="194"/>
      <c r="Q140" s="64"/>
      <c r="R140" s="98"/>
    </row>
    <row r="141" spans="1:18" ht="25.5">
      <c r="A141" s="227" t="s">
        <v>129</v>
      </c>
      <c r="B141" s="58" t="s">
        <v>10</v>
      </c>
      <c r="C141" s="247" t="s">
        <v>141</v>
      </c>
      <c r="D141" s="90" t="s">
        <v>142</v>
      </c>
      <c r="E141" s="95" t="s">
        <v>9</v>
      </c>
      <c r="F141" s="171"/>
      <c r="G141" s="171"/>
      <c r="H141" s="172"/>
      <c r="I141" s="173">
        <v>3171.89</v>
      </c>
      <c r="J141" s="152" t="s">
        <v>496</v>
      </c>
      <c r="K141" s="173">
        <v>3171.89</v>
      </c>
      <c r="L141" s="174">
        <v>3171.89</v>
      </c>
      <c r="M141" s="70" t="s">
        <v>496</v>
      </c>
      <c r="N141" s="174">
        <v>3171.89</v>
      </c>
      <c r="O141" s="233">
        <v>88.73</v>
      </c>
      <c r="P141" s="195"/>
      <c r="Q141" s="64"/>
      <c r="R141" s="98"/>
    </row>
    <row r="142" spans="1:18" ht="25.5">
      <c r="A142" s="227" t="s">
        <v>129</v>
      </c>
      <c r="B142" s="58" t="s">
        <v>145</v>
      </c>
      <c r="C142" s="247" t="s">
        <v>115</v>
      </c>
      <c r="D142" s="90" t="s">
        <v>146</v>
      </c>
      <c r="E142" s="95" t="s">
        <v>82</v>
      </c>
      <c r="F142" s="171"/>
      <c r="G142" s="171"/>
      <c r="H142" s="172"/>
      <c r="I142" s="173">
        <v>10935.98</v>
      </c>
      <c r="J142" s="152" t="s">
        <v>496</v>
      </c>
      <c r="K142" s="173">
        <v>10935.98</v>
      </c>
      <c r="L142" s="174">
        <v>8778</v>
      </c>
      <c r="M142" s="70" t="s">
        <v>496</v>
      </c>
      <c r="N142" s="174">
        <v>8778</v>
      </c>
      <c r="O142" s="233">
        <v>76</v>
      </c>
      <c r="P142" s="194"/>
      <c r="Q142" s="64"/>
      <c r="R142" s="98"/>
    </row>
    <row r="143" spans="1:18" ht="18">
      <c r="A143" s="227" t="s">
        <v>129</v>
      </c>
      <c r="B143" s="58" t="s">
        <v>148</v>
      </c>
      <c r="C143" s="247" t="s">
        <v>115</v>
      </c>
      <c r="D143" s="133" t="s">
        <v>149</v>
      </c>
      <c r="E143" s="95" t="s">
        <v>150</v>
      </c>
      <c r="F143" s="171"/>
      <c r="G143" s="171"/>
      <c r="H143" s="172"/>
      <c r="I143" s="212">
        <v>526.52</v>
      </c>
      <c r="J143" s="152" t="s">
        <v>496</v>
      </c>
      <c r="K143" s="212">
        <v>526.52</v>
      </c>
      <c r="L143" s="174">
        <v>526.52</v>
      </c>
      <c r="M143" s="70" t="s">
        <v>496</v>
      </c>
      <c r="N143" s="174">
        <v>526.52</v>
      </c>
      <c r="O143" s="233">
        <v>148</v>
      </c>
      <c r="P143" s="194"/>
      <c r="Q143" s="64"/>
      <c r="R143" s="98"/>
    </row>
    <row r="144" spans="1:18" ht="25.5">
      <c r="A144" s="227" t="s">
        <v>151</v>
      </c>
      <c r="B144" s="58" t="s">
        <v>152</v>
      </c>
      <c r="C144" s="247" t="s">
        <v>115</v>
      </c>
      <c r="D144" s="90" t="s">
        <v>8</v>
      </c>
      <c r="E144" s="95" t="s">
        <v>154</v>
      </c>
      <c r="F144" s="171"/>
      <c r="G144" s="171"/>
      <c r="H144" s="172"/>
      <c r="I144" s="156">
        <v>57971.3</v>
      </c>
      <c r="J144" s="157">
        <v>12173.97</v>
      </c>
      <c r="K144" s="212">
        <v>70145.27</v>
      </c>
      <c r="L144" s="174">
        <v>52250.26</v>
      </c>
      <c r="M144" s="70">
        <f>L144*21%</f>
        <v>10972.5546</v>
      </c>
      <c r="N144" s="174"/>
      <c r="O144" s="233">
        <v>628.31</v>
      </c>
      <c r="P144" s="194"/>
      <c r="Q144" s="64"/>
      <c r="R144" s="98"/>
    </row>
    <row r="145" spans="1:18" ht="18">
      <c r="A145" s="227" t="s">
        <v>155</v>
      </c>
      <c r="B145" s="58" t="s">
        <v>156</v>
      </c>
      <c r="C145" s="247" t="s">
        <v>157</v>
      </c>
      <c r="D145" s="90" t="s">
        <v>158</v>
      </c>
      <c r="E145" s="95" t="s">
        <v>83</v>
      </c>
      <c r="F145" s="171"/>
      <c r="G145" s="171"/>
      <c r="H145" s="172"/>
      <c r="I145" s="212">
        <v>19406.84</v>
      </c>
      <c r="J145" s="157" t="s">
        <v>496</v>
      </c>
      <c r="K145" s="212">
        <v>19406.84</v>
      </c>
      <c r="L145" s="213">
        <v>19406.84</v>
      </c>
      <c r="M145" s="120" t="s">
        <v>496</v>
      </c>
      <c r="N145" s="213">
        <v>19406.84</v>
      </c>
      <c r="O145" s="233">
        <v>389</v>
      </c>
      <c r="P145" s="196"/>
      <c r="Q145" s="64"/>
      <c r="R145" s="98"/>
    </row>
    <row r="146" spans="1:18" ht="27.75">
      <c r="A146" s="227" t="s">
        <v>155</v>
      </c>
      <c r="B146" s="58" t="s">
        <v>156</v>
      </c>
      <c r="C146" s="247" t="s">
        <v>141</v>
      </c>
      <c r="D146" s="216" t="s">
        <v>96</v>
      </c>
      <c r="E146" s="95" t="s">
        <v>84</v>
      </c>
      <c r="F146" s="171"/>
      <c r="G146" s="171"/>
      <c r="H146" s="172"/>
      <c r="I146" s="173">
        <v>2287.41</v>
      </c>
      <c r="J146" s="157" t="s">
        <v>496</v>
      </c>
      <c r="K146" s="173">
        <v>2287.41</v>
      </c>
      <c r="L146" s="174">
        <v>2287.41</v>
      </c>
      <c r="M146" s="120" t="s">
        <v>496</v>
      </c>
      <c r="N146" s="174">
        <v>2287.41</v>
      </c>
      <c r="O146" s="233">
        <v>54</v>
      </c>
      <c r="P146" s="197"/>
      <c r="Q146" s="64"/>
      <c r="R146" s="98"/>
    </row>
    <row r="147" spans="1:18" ht="25.5">
      <c r="A147" s="227" t="s">
        <v>162</v>
      </c>
      <c r="B147" s="214" t="s">
        <v>163</v>
      </c>
      <c r="C147" s="247" t="s">
        <v>115</v>
      </c>
      <c r="D147" s="254" t="s">
        <v>164</v>
      </c>
      <c r="E147" s="95" t="s">
        <v>552</v>
      </c>
      <c r="F147" s="171"/>
      <c r="G147" s="171"/>
      <c r="H147" s="172"/>
      <c r="I147" s="156">
        <v>27550</v>
      </c>
      <c r="J147" s="157">
        <v>5785.5</v>
      </c>
      <c r="K147" s="211">
        <v>33335.5</v>
      </c>
      <c r="L147" s="148">
        <v>27550</v>
      </c>
      <c r="M147" s="120">
        <v>5785.5</v>
      </c>
      <c r="N147" s="215">
        <v>33335.5</v>
      </c>
      <c r="O147" s="235">
        <v>324.44</v>
      </c>
      <c r="P147" s="198"/>
      <c r="Q147" s="64"/>
      <c r="R147" s="98"/>
    </row>
    <row r="148" spans="1:19" ht="18">
      <c r="A148" s="227" t="s">
        <v>169</v>
      </c>
      <c r="B148" s="58" t="s">
        <v>170</v>
      </c>
      <c r="C148" s="248" t="s">
        <v>537</v>
      </c>
      <c r="D148" s="216" t="s">
        <v>172</v>
      </c>
      <c r="E148" s="95"/>
      <c r="F148" s="171"/>
      <c r="G148" s="171"/>
      <c r="H148" s="172"/>
      <c r="I148" s="172"/>
      <c r="J148" s="176"/>
      <c r="K148" s="176"/>
      <c r="L148" s="177">
        <v>72379.78</v>
      </c>
      <c r="M148" s="176" t="s">
        <v>531</v>
      </c>
      <c r="N148" s="177">
        <v>72379.78</v>
      </c>
      <c r="O148" s="251" t="s">
        <v>6</v>
      </c>
      <c r="P148" s="185"/>
      <c r="Q148" s="64"/>
      <c r="R148" s="98"/>
      <c r="S148" s="65">
        <v>1</v>
      </c>
    </row>
    <row r="149" spans="1:19" ht="18">
      <c r="A149" s="227" t="s">
        <v>113</v>
      </c>
      <c r="B149" s="58" t="s">
        <v>173</v>
      </c>
      <c r="C149" s="248" t="s">
        <v>537</v>
      </c>
      <c r="D149" s="217" t="s">
        <v>553</v>
      </c>
      <c r="E149" s="95" t="s">
        <v>85</v>
      </c>
      <c r="F149" s="171"/>
      <c r="G149" s="171"/>
      <c r="H149" s="172"/>
      <c r="I149" s="172">
        <v>7440</v>
      </c>
      <c r="J149" s="176" t="s">
        <v>531</v>
      </c>
      <c r="K149" s="172">
        <v>7440</v>
      </c>
      <c r="L149" s="172">
        <v>7440</v>
      </c>
      <c r="M149" s="176" t="s">
        <v>531</v>
      </c>
      <c r="N149" s="172">
        <v>7440</v>
      </c>
      <c r="O149" s="236">
        <v>250</v>
      </c>
      <c r="P149" s="185"/>
      <c r="Q149" s="64"/>
      <c r="R149" s="98"/>
      <c r="S149" s="65">
        <v>2</v>
      </c>
    </row>
    <row r="150" spans="1:19" ht="18">
      <c r="A150" s="227" t="s">
        <v>113</v>
      </c>
      <c r="B150" s="58" t="s">
        <v>175</v>
      </c>
      <c r="C150" s="248" t="s">
        <v>537</v>
      </c>
      <c r="D150" s="217" t="s">
        <v>94</v>
      </c>
      <c r="E150" s="91" t="s">
        <v>86</v>
      </c>
      <c r="F150" s="171"/>
      <c r="G150" s="171"/>
      <c r="H150" s="172"/>
      <c r="I150" s="172">
        <v>15444</v>
      </c>
      <c r="J150" s="176" t="s">
        <v>531</v>
      </c>
      <c r="K150" s="176">
        <v>15444</v>
      </c>
      <c r="L150" s="176">
        <v>10332.77</v>
      </c>
      <c r="M150" s="176" t="s">
        <v>531</v>
      </c>
      <c r="N150" s="176">
        <v>10332.77</v>
      </c>
      <c r="O150" s="236">
        <v>130</v>
      </c>
      <c r="P150" s="185"/>
      <c r="Q150" s="64"/>
      <c r="R150" s="98"/>
      <c r="S150" s="65">
        <v>3</v>
      </c>
    </row>
    <row r="151" spans="1:19" ht="18">
      <c r="A151" s="227" t="s">
        <v>113</v>
      </c>
      <c r="B151" s="58" t="s">
        <v>175</v>
      </c>
      <c r="C151" s="248" t="s">
        <v>559</v>
      </c>
      <c r="D151" s="217" t="s">
        <v>95</v>
      </c>
      <c r="E151" s="91" t="s">
        <v>534</v>
      </c>
      <c r="F151" s="171"/>
      <c r="G151" s="171"/>
      <c r="H151" s="172"/>
      <c r="I151" s="172">
        <v>79714.8</v>
      </c>
      <c r="J151" s="176">
        <f>I151*21%</f>
        <v>16740.108</v>
      </c>
      <c r="K151" s="176">
        <f>I151+J151</f>
        <v>96454.908</v>
      </c>
      <c r="L151" s="176">
        <v>63807.25</v>
      </c>
      <c r="M151" s="176">
        <f>L151*21%</f>
        <v>13399.5225</v>
      </c>
      <c r="N151" s="176">
        <f>L151+M151</f>
        <v>77206.77249999999</v>
      </c>
      <c r="O151" s="236">
        <v>671</v>
      </c>
      <c r="P151" s="185"/>
      <c r="Q151" s="64"/>
      <c r="R151" s="98"/>
      <c r="S151" s="65">
        <v>4</v>
      </c>
    </row>
    <row r="152" spans="1:19" ht="31.5">
      <c r="A152" s="227" t="s">
        <v>113</v>
      </c>
      <c r="B152" s="58" t="s">
        <v>175</v>
      </c>
      <c r="C152" s="248" t="s">
        <v>540</v>
      </c>
      <c r="D152" s="217" t="s">
        <v>530</v>
      </c>
      <c r="E152" s="95" t="s">
        <v>87</v>
      </c>
      <c r="F152" s="171"/>
      <c r="G152" s="171"/>
      <c r="H152" s="172"/>
      <c r="I152" s="172">
        <v>14784</v>
      </c>
      <c r="J152" s="176" t="s">
        <v>531</v>
      </c>
      <c r="K152" s="172">
        <v>14784</v>
      </c>
      <c r="L152" s="177">
        <v>10090</v>
      </c>
      <c r="M152" s="176" t="s">
        <v>531</v>
      </c>
      <c r="N152" s="176">
        <v>9961.84</v>
      </c>
      <c r="O152" s="236">
        <v>140</v>
      </c>
      <c r="P152" s="185"/>
      <c r="Q152" s="64"/>
      <c r="R152" s="98"/>
      <c r="S152" s="65">
        <v>5</v>
      </c>
    </row>
    <row r="153" spans="1:19" ht="18">
      <c r="A153" s="227" t="s">
        <v>113</v>
      </c>
      <c r="B153" s="58" t="s">
        <v>179</v>
      </c>
      <c r="C153" s="248" t="s">
        <v>539</v>
      </c>
      <c r="D153" s="217" t="s">
        <v>532</v>
      </c>
      <c r="E153" s="95" t="s">
        <v>533</v>
      </c>
      <c r="F153" s="171"/>
      <c r="G153" s="171"/>
      <c r="H153" s="172"/>
      <c r="I153" s="172">
        <v>8791.2</v>
      </c>
      <c r="J153" s="176" t="s">
        <v>531</v>
      </c>
      <c r="K153" s="172">
        <v>8791.2</v>
      </c>
      <c r="L153" s="177">
        <v>8124</v>
      </c>
      <c r="M153" s="176" t="s">
        <v>531</v>
      </c>
      <c r="N153" s="176">
        <v>8020.32</v>
      </c>
      <c r="O153" s="236">
        <v>370</v>
      </c>
      <c r="P153" s="185"/>
      <c r="Q153" s="64"/>
      <c r="R153" s="98"/>
      <c r="S153" s="65">
        <v>6</v>
      </c>
    </row>
    <row r="154" spans="1:19" ht="18">
      <c r="A154" s="227" t="s">
        <v>129</v>
      </c>
      <c r="B154" s="58" t="s">
        <v>181</v>
      </c>
      <c r="C154" s="248" t="s">
        <v>537</v>
      </c>
      <c r="D154" s="216" t="s">
        <v>183</v>
      </c>
      <c r="E154" s="95" t="s">
        <v>88</v>
      </c>
      <c r="F154" s="171"/>
      <c r="G154" s="171"/>
      <c r="H154" s="172"/>
      <c r="I154" s="172"/>
      <c r="J154" s="176"/>
      <c r="K154" s="176"/>
      <c r="L154" s="177">
        <v>5346.9</v>
      </c>
      <c r="M154" s="176" t="s">
        <v>531</v>
      </c>
      <c r="N154" s="177">
        <v>5346.9</v>
      </c>
      <c r="O154" s="251" t="s">
        <v>6</v>
      </c>
      <c r="P154" s="185"/>
      <c r="Q154" s="64"/>
      <c r="R154" s="98"/>
      <c r="S154" s="65">
        <v>7</v>
      </c>
    </row>
    <row r="155" spans="1:19" ht="18">
      <c r="A155" s="227" t="s">
        <v>129</v>
      </c>
      <c r="B155" s="58" t="s">
        <v>185</v>
      </c>
      <c r="C155" s="248" t="s">
        <v>537</v>
      </c>
      <c r="D155" s="216" t="s">
        <v>93</v>
      </c>
      <c r="E155" s="95" t="s">
        <v>187</v>
      </c>
      <c r="F155" s="171"/>
      <c r="G155" s="171"/>
      <c r="H155" s="172"/>
      <c r="I155" s="172"/>
      <c r="J155" s="176"/>
      <c r="K155" s="176"/>
      <c r="L155" s="177">
        <v>147525</v>
      </c>
      <c r="M155" s="176" t="s">
        <v>531</v>
      </c>
      <c r="N155" s="177">
        <v>147525</v>
      </c>
      <c r="O155" s="236">
        <v>1140</v>
      </c>
      <c r="P155" s="185"/>
      <c r="Q155" s="64"/>
      <c r="R155" s="98"/>
      <c r="S155" s="65">
        <v>8</v>
      </c>
    </row>
    <row r="156" spans="1:19" ht="18">
      <c r="A156" s="227" t="s">
        <v>129</v>
      </c>
      <c r="B156" s="58" t="s">
        <v>185</v>
      </c>
      <c r="C156" s="248" t="s">
        <v>7</v>
      </c>
      <c r="D156" s="216" t="s">
        <v>188</v>
      </c>
      <c r="E156" s="95"/>
      <c r="F156" s="171"/>
      <c r="G156" s="171"/>
      <c r="H156" s="172"/>
      <c r="I156" s="172"/>
      <c r="J156" s="176"/>
      <c r="K156" s="176"/>
      <c r="L156" s="177">
        <v>15633.2</v>
      </c>
      <c r="M156" s="176"/>
      <c r="N156" s="177">
        <v>15633.2</v>
      </c>
      <c r="O156" s="251" t="s">
        <v>6</v>
      </c>
      <c r="P156" s="185"/>
      <c r="Q156" s="64"/>
      <c r="R156" s="98"/>
      <c r="S156" s="65">
        <v>9</v>
      </c>
    </row>
    <row r="157" spans="1:19" ht="18">
      <c r="A157" s="227" t="s">
        <v>155</v>
      </c>
      <c r="B157" s="58" t="s">
        <v>156</v>
      </c>
      <c r="C157" s="248" t="s">
        <v>537</v>
      </c>
      <c r="D157" s="216" t="s">
        <v>193</v>
      </c>
      <c r="E157" s="95"/>
      <c r="F157" s="171"/>
      <c r="G157" s="171"/>
      <c r="H157" s="172"/>
      <c r="I157" s="172"/>
      <c r="J157" s="176"/>
      <c r="K157" s="176"/>
      <c r="L157" s="177">
        <v>26598.56</v>
      </c>
      <c r="M157" s="176" t="s">
        <v>531</v>
      </c>
      <c r="N157" s="177">
        <v>26598.56</v>
      </c>
      <c r="O157" s="251" t="s">
        <v>6</v>
      </c>
      <c r="P157" s="185"/>
      <c r="Q157" s="64"/>
      <c r="R157" s="98"/>
      <c r="S157" s="65">
        <v>11</v>
      </c>
    </row>
    <row r="158" spans="1:19" ht="18">
      <c r="A158" s="227" t="s">
        <v>155</v>
      </c>
      <c r="B158" s="58" t="s">
        <v>156</v>
      </c>
      <c r="C158" s="248" t="s">
        <v>538</v>
      </c>
      <c r="D158" s="216" t="s">
        <v>193</v>
      </c>
      <c r="E158" s="95"/>
      <c r="F158" s="171"/>
      <c r="G158" s="171"/>
      <c r="H158" s="172"/>
      <c r="I158" s="172"/>
      <c r="J158" s="176"/>
      <c r="K158" s="176"/>
      <c r="L158" s="177">
        <v>21818.1</v>
      </c>
      <c r="M158" s="176" t="s">
        <v>531</v>
      </c>
      <c r="N158" s="177">
        <v>21818.1</v>
      </c>
      <c r="O158" s="251" t="s">
        <v>6</v>
      </c>
      <c r="P158" s="185"/>
      <c r="Q158" s="64"/>
      <c r="R158" s="98"/>
      <c r="S158" s="65">
        <v>12</v>
      </c>
    </row>
    <row r="159" spans="1:19" ht="18.75" thickBot="1">
      <c r="A159" s="237" t="s">
        <v>155</v>
      </c>
      <c r="B159" s="238" t="s">
        <v>156</v>
      </c>
      <c r="C159" s="249" t="s">
        <v>537</v>
      </c>
      <c r="D159" s="239" t="s">
        <v>195</v>
      </c>
      <c r="E159" s="240"/>
      <c r="F159" s="241"/>
      <c r="G159" s="241"/>
      <c r="H159" s="242"/>
      <c r="I159" s="242"/>
      <c r="J159" s="243"/>
      <c r="K159" s="243"/>
      <c r="L159" s="244">
        <v>9664.32</v>
      </c>
      <c r="M159" s="243" t="s">
        <v>531</v>
      </c>
      <c r="N159" s="244">
        <v>9664.32</v>
      </c>
      <c r="O159" s="251" t="s">
        <v>6</v>
      </c>
      <c r="P159" s="185"/>
      <c r="Q159" s="64"/>
      <c r="R159" s="98"/>
      <c r="S159" s="65">
        <v>13</v>
      </c>
    </row>
    <row r="160" ht="12" customHeight="1" thickBot="1"/>
    <row r="161" spans="1:15" ht="31.5" customHeight="1" thickBot="1">
      <c r="A161" s="183" t="s">
        <v>541</v>
      </c>
      <c r="B161" s="298" t="s">
        <v>542</v>
      </c>
      <c r="C161" s="298"/>
      <c r="D161" s="298"/>
      <c r="E161" s="298"/>
      <c r="F161" s="298"/>
      <c r="G161" s="298"/>
      <c r="H161" s="298"/>
      <c r="I161" s="298"/>
      <c r="J161" s="298"/>
      <c r="K161" s="298"/>
      <c r="L161" s="298"/>
      <c r="M161" s="298"/>
      <c r="N161" s="298"/>
      <c r="O161" s="299"/>
    </row>
  </sheetData>
  <sheetProtection password="EB4E" sheet="1" objects="1" scenarios="1" selectLockedCells="1" selectUnlockedCells="1"/>
  <autoFilter ref="A4:R159"/>
  <mergeCells count="21">
    <mergeCell ref="B161:O161"/>
    <mergeCell ref="A1:O1"/>
    <mergeCell ref="A2:O2"/>
    <mergeCell ref="L3:L4"/>
    <mergeCell ref="M3:M4"/>
    <mergeCell ref="I3:I4"/>
    <mergeCell ref="J3:J4"/>
    <mergeCell ref="K3:K4"/>
    <mergeCell ref="O3:O4"/>
    <mergeCell ref="N3:N4"/>
    <mergeCell ref="A3:A4"/>
    <mergeCell ref="B3:B4"/>
    <mergeCell ref="C3:C4"/>
    <mergeCell ref="H3:H4"/>
    <mergeCell ref="G3:G4"/>
    <mergeCell ref="D3:D4"/>
    <mergeCell ref="E3:E4"/>
    <mergeCell ref="R3:R4"/>
    <mergeCell ref="F3:F4"/>
    <mergeCell ref="Q3:Q4"/>
    <mergeCell ref="P3:P4"/>
  </mergeCells>
  <printOptions/>
  <pageMargins left="0.21" right="0.2" top="0.31" bottom="0.43" header="0.17" footer="0.17"/>
  <pageSetup horizontalDpi="600" verticalDpi="600" orientation="landscape" paperSize="8" scale="75" r:id="rId2"/>
  <headerFooter alignWithMargins="0">
    <oddFooter>&amp;CPagina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CCarruba</cp:lastModifiedBy>
  <cp:lastPrinted>2013-11-11T09:59:55Z</cp:lastPrinted>
  <dcterms:created xsi:type="dcterms:W3CDTF">2013-10-31T13:01:02Z</dcterms:created>
  <dcterms:modified xsi:type="dcterms:W3CDTF">2013-11-21T07:57:50Z</dcterms:modified>
  <cp:category/>
  <cp:version/>
  <cp:contentType/>
  <cp:contentStatus/>
</cp:coreProperties>
</file>