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Mod. M Raffronto 1.31" sheetId="1" r:id="rId1"/>
  </sheets>
  <definedNames>
    <definedName name="_xlnm.Print_Area" localSheetId="0">'Mod. M Raffronto 1.31'!$A$1:$Y$32</definedName>
    <definedName name="_xlnm.Print_Titles" localSheetId="0">'Mod. M Raffronto 1.31'!$A:$A</definedName>
  </definedNames>
  <calcPr fullCalcOnLoad="1"/>
</workbook>
</file>

<file path=xl/sharedStrings.xml><?xml version="1.0" encoding="utf-8"?>
<sst xmlns="http://schemas.openxmlformats.org/spreadsheetml/2006/main" count="51" uniqueCount="34">
  <si>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</si>
  <si>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SOGGETTO BENEFICIARIO: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</si>
  <si>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</si>
  <si>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</si>
  <si>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</si>
  <si>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</si>
  <si>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</si>
  <si>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</si>
  <si>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</si>
  <si>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</si>
  <si>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</si>
  <si>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</si>
  <si>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</si>
  <si>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</si>
  <si>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</si>
  <si>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</si>
  <si>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</si>
  <si>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</si>
  <si>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>fattura</t>
  </si>
  <si>
    <t>xxxxxxxxxxxxxx</t>
  </si>
  <si>
    <t>fornitura di (ESEMPIO)</t>
  </si>
  <si>
    <t>manodopera</t>
  </si>
  <si>
    <t>Fattura</t>
  </si>
  <si>
    <t>attrezzatura</t>
  </si>
  <si>
    <t>materiale</t>
  </si>
  <si>
    <t>TOTALE  VOCI DI SPESA AMMESSE A FINANZIAMENTO</t>
  </si>
  <si>
    <t>TOTALE  VOCI DI SPESA REALIZZATE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</si>
  <si>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</si>
  <si>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</si>
  <si>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</si>
  <si>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</si>
  <si>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t xml:space="preserve">RICHIEDENTE: apporre timbro </t>
  </si>
  <si>
    <r>
      <t xml:space="preserve">MISURA 1.31 Sostegno all'avviamento per i giovani  pescatori - ART. 31– REGOLAMENTO (UE) N. 508/2014 DEL 15 MAGGIO 2014
</t>
    </r>
    <r>
      <rPr>
        <b/>
        <sz val="12"/>
        <color indexed="20"/>
        <rFont val="Cambria"/>
        <family val="1"/>
      </rPr>
      <t>Mod. M - Raffronto tra le voci di spesa ammesse e quelle realizzate
SPESE REALIZZATE</t>
    </r>
  </si>
  <si>
    <r>
      <t xml:space="preserve">MISURA 1.31 Sostegno all'avviamento per i giovani pescatori - ART. 1.31 – REGOLAMENTO (UE) N. 508/2014 DEL 15 MAGGIO 2014
</t>
    </r>
    <r>
      <rPr>
        <b/>
        <sz val="12"/>
        <color indexed="20"/>
        <rFont val="Cambria"/>
        <family val="1"/>
      </rPr>
      <t>Mod. M - Raffronto tra le voci di spesa ammesse e quelle realizzate
SPESE AMMESSE A FINANZIAMENTO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</si>
</sst>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42" fillId="38" borderId="1" applyNumberFormat="0" applyAlignment="0" applyProtection="0"/>
    <xf numFmtId="0" fontId="6" fillId="39" borderId="2" applyNumberFormat="0" applyAlignment="0" applyProtection="0"/>
    <xf numFmtId="0" fontId="43" fillId="0" borderId="3" applyNumberFormat="0" applyFill="0" applyAlignment="0" applyProtection="0"/>
    <xf numFmtId="0" fontId="44" fillId="40" borderId="4" applyNumberFormat="0" applyAlignment="0" applyProtection="0"/>
    <xf numFmtId="0" fontId="7" fillId="41" borderId="5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41" borderId="5" applyNumberFormat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5" fillId="48" borderId="1" applyNumberFormat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49" borderId="0" applyNumberFormat="0" applyBorder="0" applyAlignment="0" applyProtection="0"/>
    <xf numFmtId="0" fontId="46" fillId="50" borderId="0" applyNumberFormat="0" applyBorder="0" applyAlignment="0" applyProtection="0"/>
    <xf numFmtId="0" fontId="15" fillId="4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Alignment="0" applyProtection="0"/>
    <xf numFmtId="0" fontId="47" fillId="38" borderId="12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4" fillId="0" borderId="17" applyNumberFormat="0" applyFill="0" applyAlignment="0" applyProtection="0"/>
    <xf numFmtId="0" fontId="19" fillId="4" borderId="0" applyNumberFormat="0" applyBorder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3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173" fontId="27" fillId="14" borderId="18" xfId="0" applyNumberFormat="1" applyFont="1" applyFill="1" applyBorder="1" applyAlignment="1" applyProtection="1">
      <alignment horizontal="center" vertical="center" wrapText="1"/>
      <protection/>
    </xf>
    <xf numFmtId="4" fontId="27" fillId="14" borderId="18" xfId="0" applyNumberFormat="1" applyFont="1" applyFill="1" applyBorder="1" applyAlignment="1" applyProtection="1">
      <alignment horizontal="center" vertical="center" wrapText="1"/>
      <protection/>
    </xf>
    <xf numFmtId="10" fontId="27" fillId="14" borderId="18" xfId="0" applyNumberFormat="1" applyFont="1" applyFill="1" applyBorder="1" applyAlignment="1">
      <alignment horizontal="center" vertical="center" wrapText="1"/>
    </xf>
    <xf numFmtId="49" fontId="27" fillId="14" borderId="18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73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/>
    </xf>
    <xf numFmtId="10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173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/>
    </xf>
    <xf numFmtId="10" fontId="29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174" fontId="27" fillId="14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14" borderId="18" xfId="0" applyFont="1" applyFill="1" applyBorder="1" applyAlignment="1" applyProtection="1">
      <alignment horizontal="center" vertical="center" wrapText="1"/>
      <protection/>
    </xf>
    <xf numFmtId="0" fontId="22" fillId="14" borderId="20" xfId="0" applyFont="1" applyFill="1" applyBorder="1" applyAlignment="1" applyProtection="1">
      <alignment horizontal="center" vertical="center" wrapText="1"/>
      <protection/>
    </xf>
    <xf numFmtId="0" fontId="27" fillId="14" borderId="18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180975</xdr:rowOff>
    </xdr:from>
    <xdr:to>
      <xdr:col>14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398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Layout" zoomScaleNormal="90" zoomScaleSheetLayoutView="100" workbookViewId="0" topLeftCell="A1">
      <selection activeCell="B2" sqref="B2:L2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4.421875" style="2" customWidth="1"/>
    <col min="14" max="14" width="15.421875" style="1" customWidth="1"/>
    <col min="15" max="16" width="22.00390625" style="1" customWidth="1"/>
    <col min="17" max="17" width="18.28125" style="1" customWidth="1"/>
    <col min="18" max="18" width="11.421875" style="3" customWidth="1"/>
    <col min="19" max="19" width="24.00390625" style="1" customWidth="1"/>
    <col min="20" max="20" width="22.00390625" style="1" customWidth="1"/>
    <col min="21" max="21" width="15.7109375" style="5" customWidth="1"/>
    <col min="22" max="23" width="15.7109375" style="1" customWidth="1"/>
    <col min="24" max="24" width="22.140625" style="6" customWidth="1"/>
    <col min="25" max="25" width="22.140625" style="7" customWidth="1"/>
    <col min="26" max="16384" width="9.140625" style="1" customWidth="1"/>
  </cols>
  <sheetData>
    <row r="1" spans="1:25" s="8" customFormat="1" ht="47.25" customHeight="1">
      <c r="A1" s="37" t="s">
        <v>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9" customFormat="1" ht="73.5" customHeight="1">
      <c r="A2" s="37"/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5" customFormat="1" ht="36" customHeight="1">
      <c r="A3" s="37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2" t="s">
        <v>10</v>
      </c>
      <c r="K3" s="12" t="s">
        <v>11</v>
      </c>
      <c r="L3" s="10" t="s">
        <v>12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1" t="s">
        <v>7</v>
      </c>
      <c r="S3" s="10" t="s">
        <v>8</v>
      </c>
      <c r="T3" s="10" t="s">
        <v>9</v>
      </c>
      <c r="U3" s="10" t="s">
        <v>13</v>
      </c>
      <c r="V3" s="10" t="s">
        <v>14</v>
      </c>
      <c r="W3" s="10" t="s">
        <v>15</v>
      </c>
      <c r="X3" s="13" t="s">
        <v>16</v>
      </c>
      <c r="Y3" s="14" t="s">
        <v>17</v>
      </c>
    </row>
    <row r="4" spans="1:25" s="22" customFormat="1" ht="36" customHeight="1">
      <c r="A4" s="37"/>
      <c r="B4" s="16">
        <v>1</v>
      </c>
      <c r="C4" s="16" t="s">
        <v>18</v>
      </c>
      <c r="D4" s="16" t="s">
        <v>19</v>
      </c>
      <c r="E4" s="16"/>
      <c r="F4" s="16">
        <v>15</v>
      </c>
      <c r="G4" s="17">
        <v>42432</v>
      </c>
      <c r="H4" s="16" t="s">
        <v>20</v>
      </c>
      <c r="I4" s="16" t="s">
        <v>21</v>
      </c>
      <c r="J4" s="18">
        <v>1500</v>
      </c>
      <c r="K4" s="18">
        <f>J4*22/100</f>
        <v>330</v>
      </c>
      <c r="L4" s="18">
        <f>+J4+K4</f>
        <v>1830</v>
      </c>
      <c r="M4" s="16">
        <f aca="true" t="shared" si="0" ref="M4:O6">B4</f>
        <v>1</v>
      </c>
      <c r="N4" s="16" t="s">
        <v>22</v>
      </c>
      <c r="O4" s="16" t="str">
        <f t="shared" si="0"/>
        <v>xxxxxxxxxxxxxx</v>
      </c>
      <c r="P4" s="16"/>
      <c r="Q4" s="16">
        <f>F4</f>
        <v>15</v>
      </c>
      <c r="R4" s="17">
        <f>G4</f>
        <v>42432</v>
      </c>
      <c r="S4" s="16" t="str">
        <f>H4</f>
        <v>fornitura di (ESEMPIO)</v>
      </c>
      <c r="T4" s="16" t="str">
        <f>I4</f>
        <v>manodopera</v>
      </c>
      <c r="U4" s="18">
        <v>1500</v>
      </c>
      <c r="V4" s="19">
        <f>U4*50/100</f>
        <v>750</v>
      </c>
      <c r="W4" s="19">
        <f>U4*50/100</f>
        <v>750</v>
      </c>
      <c r="X4" s="20">
        <f>U4/J4</f>
        <v>1</v>
      </c>
      <c r="Y4" s="21"/>
    </row>
    <row r="5" spans="1:25" s="22" customFormat="1" ht="24" customHeight="1">
      <c r="A5" s="37"/>
      <c r="B5" s="16">
        <v>2</v>
      </c>
      <c r="C5" s="16" t="s">
        <v>18</v>
      </c>
      <c r="D5" s="16" t="s">
        <v>19</v>
      </c>
      <c r="E5" s="16"/>
      <c r="F5" s="16">
        <v>23</v>
      </c>
      <c r="G5" s="17">
        <v>42433</v>
      </c>
      <c r="H5" s="16" t="s">
        <v>20</v>
      </c>
      <c r="I5" s="16" t="s">
        <v>23</v>
      </c>
      <c r="J5" s="18">
        <v>500</v>
      </c>
      <c r="K5" s="18">
        <f>J5*22/100</f>
        <v>110</v>
      </c>
      <c r="L5" s="18">
        <f>+J5+K5</f>
        <v>610</v>
      </c>
      <c r="M5" s="16">
        <f t="shared" si="0"/>
        <v>2</v>
      </c>
      <c r="N5" s="16" t="str">
        <f t="shared" si="0"/>
        <v>fattura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42433</v>
      </c>
      <c r="S5" s="16" t="str">
        <f t="shared" si="1"/>
        <v>fornitura di (ESEMPIO)</v>
      </c>
      <c r="T5" s="16" t="str">
        <f t="shared" si="1"/>
        <v>attrezzatura</v>
      </c>
      <c r="U5" s="18">
        <v>500</v>
      </c>
      <c r="V5" s="19">
        <f>U5*50/100</f>
        <v>250</v>
      </c>
      <c r="W5" s="19">
        <f>U5*50/100</f>
        <v>250</v>
      </c>
      <c r="X5" s="20">
        <f>U5/J5</f>
        <v>1</v>
      </c>
      <c r="Y5" s="21"/>
    </row>
    <row r="6" spans="1:25" s="22" customFormat="1" ht="12" customHeight="1">
      <c r="A6" s="37"/>
      <c r="B6" s="16">
        <v>3</v>
      </c>
      <c r="C6" s="16" t="s">
        <v>22</v>
      </c>
      <c r="D6" s="16" t="s">
        <v>19</v>
      </c>
      <c r="E6" s="16"/>
      <c r="F6" s="16">
        <v>8</v>
      </c>
      <c r="G6" s="17">
        <v>42434</v>
      </c>
      <c r="H6" s="16" t="s">
        <v>20</v>
      </c>
      <c r="I6" s="16" t="s">
        <v>24</v>
      </c>
      <c r="J6" s="18">
        <v>750</v>
      </c>
      <c r="K6" s="18">
        <f>J6*22/100</f>
        <v>165</v>
      </c>
      <c r="L6" s="18">
        <f>+J6+K6</f>
        <v>915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42434</v>
      </c>
      <c r="S6" s="16" t="str">
        <f t="shared" si="1"/>
        <v>fornitura di (ESEMPIO)</v>
      </c>
      <c r="T6" s="16" t="str">
        <f t="shared" si="1"/>
        <v>materiale</v>
      </c>
      <c r="U6" s="18">
        <v>750</v>
      </c>
      <c r="V6" s="19">
        <f>U6*50/100</f>
        <v>375</v>
      </c>
      <c r="W6" s="19">
        <f>U6*50/100</f>
        <v>375</v>
      </c>
      <c r="X6" s="20">
        <f>U6/J6</f>
        <v>1</v>
      </c>
      <c r="Y6" s="21"/>
    </row>
    <row r="7" spans="1:25" s="22" customFormat="1" ht="12" customHeight="1">
      <c r="A7" s="37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7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7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7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7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7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7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7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7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7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7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7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7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7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7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7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7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7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7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7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7"/>
      <c r="B27" s="42" t="s">
        <v>25</v>
      </c>
      <c r="C27" s="42"/>
      <c r="D27" s="42"/>
      <c r="E27" s="42"/>
      <c r="F27" s="42"/>
      <c r="G27" s="42"/>
      <c r="H27" s="42"/>
      <c r="I27" s="42"/>
      <c r="J27" s="31">
        <f>SUM(J4:J26)</f>
        <v>2750</v>
      </c>
      <c r="K27" s="31">
        <f>SUM(K4:K26)</f>
        <v>605</v>
      </c>
      <c r="L27" s="31">
        <f>SUM(L4:L26)</f>
        <v>3355</v>
      </c>
      <c r="M27" s="42" t="s">
        <v>26</v>
      </c>
      <c r="N27" s="42"/>
      <c r="O27" s="42"/>
      <c r="P27" s="42"/>
      <c r="Q27" s="42"/>
      <c r="R27" s="42"/>
      <c r="S27" s="42"/>
      <c r="T27" s="42"/>
      <c r="U27" s="31">
        <f>SUM(U4:U26)</f>
        <v>2750</v>
      </c>
      <c r="V27" s="31">
        <f>SUM(V4:V26)</f>
        <v>1375</v>
      </c>
      <c r="W27" s="31">
        <f>SUM(W4:W26)</f>
        <v>1375</v>
      </c>
      <c r="X27" s="13">
        <f>U27/J27</f>
        <v>1</v>
      </c>
      <c r="Y27" s="14"/>
    </row>
    <row r="28" spans="1:13" ht="28.5" customHeight="1">
      <c r="A28" s="37"/>
      <c r="B28" s="33"/>
      <c r="M28" s="33"/>
    </row>
    <row r="29" spans="1:21" ht="39.75" customHeight="1">
      <c r="A29" s="37"/>
      <c r="B29" s="33"/>
      <c r="C29" s="1" t="s">
        <v>27</v>
      </c>
      <c r="D29" s="34"/>
      <c r="E29" s="34"/>
      <c r="I29" s="34" t="s">
        <v>28</v>
      </c>
      <c r="M29" s="33"/>
      <c r="O29" s="1" t="s">
        <v>27</v>
      </c>
      <c r="P29" s="34"/>
      <c r="Q29" s="34"/>
      <c r="R29" s="1"/>
      <c r="S29" s="3"/>
      <c r="U29" s="34" t="s">
        <v>28</v>
      </c>
    </row>
    <row r="30" spans="1:21" ht="28.5" customHeight="1">
      <c r="A30" s="37"/>
      <c r="B30" s="33"/>
      <c r="M30" s="33"/>
      <c r="R30" s="1"/>
      <c r="S30" s="3"/>
      <c r="U30" s="1"/>
    </row>
    <row r="31" spans="2:21" ht="28.5" customHeight="1">
      <c r="B31" s="33"/>
      <c r="I31" s="35" t="s">
        <v>29</v>
      </c>
      <c r="M31" s="33"/>
      <c r="R31" s="1"/>
      <c r="S31" s="3"/>
      <c r="U31" s="35" t="s">
        <v>29</v>
      </c>
    </row>
    <row r="32" spans="2:21" ht="18.75" customHeight="1">
      <c r="B32" s="33"/>
      <c r="C32" s="36" t="s">
        <v>30</v>
      </c>
      <c r="D32" s="36"/>
      <c r="E32" s="36"/>
      <c r="F32" s="36"/>
      <c r="M32" s="33"/>
      <c r="R32" s="1"/>
      <c r="S32" s="3"/>
      <c r="U32" s="1"/>
    </row>
    <row r="33" ht="28.5" customHeight="1"/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9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dcterms:modified xsi:type="dcterms:W3CDTF">2017-02-06T10:44:25Z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