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55" windowHeight="3315" tabRatio="786" activeTab="12"/>
  </bookViews>
  <sheets>
    <sheet name="Gen" sheetId="1" r:id="rId1"/>
    <sheet name="Feb" sheetId="2" r:id="rId2"/>
    <sheet name="Mar" sheetId="3" r:id="rId3"/>
    <sheet name="Apr" sheetId="4" r:id="rId4"/>
    <sheet name="Mag" sheetId="5" r:id="rId5"/>
    <sheet name="Giu" sheetId="6" r:id="rId6"/>
    <sheet name="Lug" sheetId="7" r:id="rId7"/>
    <sheet name="Ago" sheetId="8" r:id="rId8"/>
    <sheet name="Set" sheetId="9" r:id="rId9"/>
    <sheet name="Ott" sheetId="10" r:id="rId10"/>
    <sheet name="Nov" sheetId="11" r:id="rId11"/>
    <sheet name="Dic" sheetId="12" r:id="rId12"/>
    <sheet name="Anno 1999" sheetId="13" r:id="rId13"/>
  </sheets>
  <definedNames>
    <definedName name="_xlnm.Print_Area" localSheetId="7">'Ago'!$A$1:$R$71</definedName>
    <definedName name="_xlnm.Print_Area" localSheetId="12">'Anno 1999'!$A$1:$AD$183</definedName>
    <definedName name="_xlnm.Print_Area" localSheetId="3">'Apr'!$A$1:$R$71</definedName>
    <definedName name="_xlnm.Print_Area" localSheetId="11">'Dic'!$A$1:$R$72</definedName>
    <definedName name="_xlnm.Print_Area" localSheetId="1">'Feb'!$A$1:$R$71</definedName>
    <definedName name="_xlnm.Print_Area" localSheetId="0">'Gen'!$A$1:$R$71</definedName>
    <definedName name="_xlnm.Print_Area" localSheetId="5">'Giu'!$A$1:$R$71</definedName>
    <definedName name="_xlnm.Print_Area" localSheetId="6">'Lug'!$A$1:$R$71</definedName>
    <definedName name="_xlnm.Print_Area" localSheetId="4">'Mag'!$A$1:$R$71</definedName>
    <definedName name="_xlnm.Print_Area" localSheetId="2">'Mar'!$A$1:$R$71</definedName>
    <definedName name="_xlnm.Print_Area" localSheetId="10">'Nov'!$A$1:$R$72</definedName>
    <definedName name="_xlnm.Print_Area" localSheetId="9">'Ott'!$A$1:$R$72</definedName>
    <definedName name="_xlnm.Print_Area" localSheetId="8">'Set'!$A$1:$R$72</definedName>
  </definedNames>
  <calcPr fullCalcOnLoad="1"/>
</workbook>
</file>

<file path=xl/sharedStrings.xml><?xml version="1.0" encoding="utf-8"?>
<sst xmlns="http://schemas.openxmlformats.org/spreadsheetml/2006/main" count="3154" uniqueCount="101">
  <si>
    <t>Arrivi</t>
  </si>
  <si>
    <t>Presenze</t>
  </si>
  <si>
    <t>I T A L I A N I</t>
  </si>
  <si>
    <t>Var. %</t>
  </si>
  <si>
    <t>STRANIERI</t>
  </si>
  <si>
    <t>AZIENDA</t>
  </si>
  <si>
    <t>TOT. AZIENDE</t>
  </si>
  <si>
    <t>MESE DI GENNAIO</t>
  </si>
  <si>
    <t>MESE DI FEBBRAIO</t>
  </si>
  <si>
    <t>MESE DI MARZO</t>
  </si>
  <si>
    <t>MESE DI APRILE</t>
  </si>
  <si>
    <t>MESE DI MAGGIO</t>
  </si>
  <si>
    <t>MESE DI GIUGNO</t>
  </si>
  <si>
    <t>MESE DI LUGLIO</t>
  </si>
  <si>
    <t>MESE DI AGOSTO</t>
  </si>
  <si>
    <t>MESE DI SETTEMBRE</t>
  </si>
  <si>
    <t>MESE DI OTTOBRE</t>
  </si>
  <si>
    <t>MESE DI NOVEMBRE</t>
  </si>
  <si>
    <t>MESE DI DICEMBRE</t>
  </si>
  <si>
    <t>PROV</t>
  </si>
  <si>
    <t>CT</t>
  </si>
  <si>
    <t>AG</t>
  </si>
  <si>
    <t>ME</t>
  </si>
  <si>
    <t>PA</t>
  </si>
  <si>
    <t>EN</t>
  </si>
  <si>
    <t>TP</t>
  </si>
  <si>
    <t>CL</t>
  </si>
  <si>
    <t>SR</t>
  </si>
  <si>
    <t>AST PA/Monreale</t>
  </si>
  <si>
    <t>APT TRAPANI</t>
  </si>
  <si>
    <t>APT AGRIGENTO</t>
  </si>
  <si>
    <t>APT CALTANISSETTA</t>
  </si>
  <si>
    <t>APT CATANIA</t>
  </si>
  <si>
    <t>APT ENNA</t>
  </si>
  <si>
    <t>APT MESSINA</t>
  </si>
  <si>
    <t>APT RAGUSA</t>
  </si>
  <si>
    <t>APT SIRACUSA</t>
  </si>
  <si>
    <t>RG</t>
  </si>
  <si>
    <t>APT PALERMO</t>
  </si>
  <si>
    <t>AST Agrigento</t>
  </si>
  <si>
    <t>AST Sciacca</t>
  </si>
  <si>
    <t>AST Gela</t>
  </si>
  <si>
    <t>AST Acireale</t>
  </si>
  <si>
    <t>AST Caltagirone</t>
  </si>
  <si>
    <t>AST CT/Acicastello</t>
  </si>
  <si>
    <t>AST Nicolosi</t>
  </si>
  <si>
    <t>AST Enna</t>
  </si>
  <si>
    <t>AST Piazza Armerina</t>
  </si>
  <si>
    <t>AST Capo d'Orlando</t>
  </si>
  <si>
    <t>AST Giardini Naxos</t>
  </si>
  <si>
    <t>AST Is. Eolie</t>
  </si>
  <si>
    <t>AST Messina</t>
  </si>
  <si>
    <t>AST Patti</t>
  </si>
  <si>
    <t>AST Taormina</t>
  </si>
  <si>
    <t xml:space="preserve">AST Milazzo </t>
  </si>
  <si>
    <t>AST Cefalù</t>
  </si>
  <si>
    <t>AST Siracusa</t>
  </si>
  <si>
    <t>AST Erice</t>
  </si>
  <si>
    <t>ALBERGHIERI  1999</t>
  </si>
  <si>
    <t>EXTRALBERGHIERI  1999</t>
  </si>
  <si>
    <t>ALBERGHIERI  ED EXTRALBERGHIERI 1999</t>
  </si>
  <si>
    <t>Var. ass.</t>
  </si>
  <si>
    <t xml:space="preserve">ITALIANI </t>
  </si>
  <si>
    <t>ANNO 1999</t>
  </si>
  <si>
    <t>ITALIANI E STRANIERI</t>
  </si>
  <si>
    <t>G</t>
  </si>
  <si>
    <t>F</t>
  </si>
  <si>
    <t>M</t>
  </si>
  <si>
    <t>A</t>
  </si>
  <si>
    <t>L</t>
  </si>
  <si>
    <t>S</t>
  </si>
  <si>
    <t>O</t>
  </si>
  <si>
    <t>N</t>
  </si>
  <si>
    <t>D</t>
  </si>
  <si>
    <t>Dati riferiti ai mesi di</t>
  </si>
  <si>
    <t xml:space="preserve">ALBERGHIERI </t>
  </si>
  <si>
    <t>EXTRALBERGHIERI</t>
  </si>
  <si>
    <t xml:space="preserve"> </t>
  </si>
  <si>
    <t>ALBERGHIERI  ED EXTRALBERGHIERI</t>
  </si>
  <si>
    <t>Dati relativi a territori sedi di A.S.T. e A.P.T.</t>
  </si>
  <si>
    <t xml:space="preserve">APT TRAPANI </t>
  </si>
  <si>
    <r>
      <t xml:space="preserve">APT AGRIGENTO </t>
    </r>
    <r>
      <rPr>
        <b/>
        <sz val="5"/>
        <rFont val="Arial"/>
        <family val="2"/>
      </rPr>
      <t xml:space="preserve">(altri comuni)   </t>
    </r>
  </si>
  <si>
    <r>
      <t xml:space="preserve">APT CALTANISSETTA </t>
    </r>
    <r>
      <rPr>
        <b/>
        <sz val="5"/>
        <rFont val="Arial"/>
        <family val="2"/>
      </rPr>
      <t>(altri comuni)</t>
    </r>
  </si>
  <si>
    <r>
      <t xml:space="preserve">APT CATANIA </t>
    </r>
    <r>
      <rPr>
        <b/>
        <sz val="5"/>
        <rFont val="Arial"/>
        <family val="2"/>
      </rPr>
      <t>(altri comuni)</t>
    </r>
  </si>
  <si>
    <r>
      <t xml:space="preserve">APT ENNA </t>
    </r>
    <r>
      <rPr>
        <b/>
        <sz val="5"/>
        <rFont val="Arial"/>
        <family val="2"/>
      </rPr>
      <t>(altri comuni)</t>
    </r>
  </si>
  <si>
    <r>
      <t xml:space="preserve">APT MESSINA </t>
    </r>
    <r>
      <rPr>
        <b/>
        <sz val="5"/>
        <rFont val="Arial"/>
        <family val="2"/>
      </rPr>
      <t>(altri comuni)</t>
    </r>
  </si>
  <si>
    <r>
      <t xml:space="preserve">APT PALERMO </t>
    </r>
    <r>
      <rPr>
        <b/>
        <sz val="5"/>
        <rFont val="Arial"/>
        <family val="2"/>
      </rPr>
      <t>(altri comuni)</t>
    </r>
  </si>
  <si>
    <r>
      <t>APT SIRACUSA (</t>
    </r>
    <r>
      <rPr>
        <b/>
        <sz val="5"/>
        <rFont val="Arial"/>
        <family val="2"/>
      </rPr>
      <t>altri comuni)</t>
    </r>
  </si>
  <si>
    <t>Provincia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</si>
  <si>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</si>
  <si>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</si>
  <si>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</si>
  <si>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</si>
  <si>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</si>
  <si>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</si>
  <si>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</si>
  <si>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</si>
  <si>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</si>
  <si>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§</t>
  </si>
  <si>
    <t>I semestre 1998/99</t>
  </si>
  <si>
    <t>ALBERGHIERI  ED EXTRALBERGHIERI 1999 - PROVINCE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</si>
</sst>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_)"/>
    <numFmt numFmtId="171" formatCode="0.00_)"/>
  </numFmts>
  <fonts count="1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Wingdings"/>
      <family val="0"/>
    </font>
    <font>
      <sz val="9"/>
      <name val="Courier"/>
      <family val="0"/>
    </font>
    <font>
      <sz val="8"/>
      <name val="Wingdings"/>
      <family val="0"/>
    </font>
    <font>
      <b/>
      <sz val="8"/>
      <name val="Wingdings"/>
      <family val="0"/>
    </font>
    <font>
      <sz val="12"/>
      <name val="Wingdings"/>
      <family val="0"/>
    </font>
    <font>
      <b/>
      <sz val="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2">
    <border>
      <left/>
      <right/>
      <top/>
      <bottom/>
      <diagonal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double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ck"/>
      <top style="thin"/>
      <bottom style="double"/>
    </border>
    <border>
      <left style="hair"/>
      <right style="thick"/>
      <top style="double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 style="hair"/>
      <right style="thick"/>
      <top style="thin"/>
      <bottom style="thin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ck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thick"/>
      <top style="thin"/>
      <bottom style="medium"/>
    </border>
    <border>
      <left style="thick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ck"/>
      <right style="hair"/>
      <top style="hair"/>
      <bottom style="thin"/>
    </border>
    <border>
      <left style="thick"/>
      <right style="hair"/>
      <top style="thin"/>
      <bottom style="thin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3" xfId="0" applyNumberFormat="1" applyFont="1" applyBorder="1" applyAlignment="1" applyProtection="1">
      <alignment/>
      <protection/>
    </xf>
    <xf numFmtId="3" fontId="1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3" fontId="2" fillId="4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2" fillId="4" borderId="0" xfId="0" applyFont="1" applyFill="1" applyBorder="1" applyAlignment="1">
      <alignment/>
    </xf>
    <xf numFmtId="10" fontId="1" fillId="0" borderId="3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5" fillId="4" borderId="10" xfId="0" applyNumberFormat="1" applyFont="1" applyFill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49" fontId="6" fillId="0" borderId="11" xfId="0" applyNumberFormat="1" applyFont="1" applyBorder="1" applyAlignment="1" applyProtection="1">
      <alignment horizontal="center"/>
      <protection/>
    </xf>
    <xf numFmtId="49" fontId="6" fillId="5" borderId="11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Border="1" applyAlignment="1">
      <alignment horizontal="center"/>
    </xf>
    <xf numFmtId="49" fontId="6" fillId="4" borderId="11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5" fillId="4" borderId="14" xfId="0" applyFont="1" applyFill="1" applyBorder="1" applyAlignment="1">
      <alignment/>
    </xf>
    <xf numFmtId="0" fontId="5" fillId="4" borderId="15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3" fontId="1" fillId="4" borderId="3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/>
      <protection locked="0"/>
    </xf>
    <xf numFmtId="3" fontId="1" fillId="3" borderId="4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3" xfId="0" applyNumberFormat="1" applyFont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5" fillId="4" borderId="14" xfId="0" applyFont="1" applyFill="1" applyBorder="1" applyAlignment="1" applyProtection="1">
      <alignment/>
      <protection/>
    </xf>
    <xf numFmtId="3" fontId="5" fillId="4" borderId="10" xfId="0" applyNumberFormat="1" applyFont="1" applyFill="1" applyBorder="1" applyAlignment="1" applyProtection="1">
      <alignment/>
      <protection/>
    </xf>
    <xf numFmtId="0" fontId="5" fillId="4" borderId="15" xfId="0" applyFont="1" applyFill="1" applyBorder="1" applyAlignment="1" applyProtection="1">
      <alignment/>
      <protection/>
    </xf>
    <xf numFmtId="0" fontId="5" fillId="4" borderId="1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3" fontId="1" fillId="0" borderId="4" xfId="0" applyNumberFormat="1" applyFont="1" applyBorder="1" applyAlignment="1" applyProtection="1">
      <alignment/>
      <protection/>
    </xf>
    <xf numFmtId="3" fontId="1" fillId="4" borderId="8" xfId="0" applyNumberFormat="1" applyFont="1" applyFill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3" fontId="1" fillId="3" borderId="16" xfId="0" applyNumberFormat="1" applyFont="1" applyFill="1" applyBorder="1" applyAlignment="1" applyProtection="1">
      <alignment/>
      <protection locked="0"/>
    </xf>
    <xf numFmtId="0" fontId="2" fillId="3" borderId="7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1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3" fontId="5" fillId="4" borderId="18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16" xfId="0" applyFont="1" applyBorder="1" applyAlignment="1" applyProtection="1">
      <alignment/>
      <protection/>
    </xf>
    <xf numFmtId="0" fontId="2" fillId="3" borderId="7" xfId="0" applyFont="1" applyFill="1" applyBorder="1" applyAlignment="1" applyProtection="1">
      <alignment/>
      <protection/>
    </xf>
    <xf numFmtId="0" fontId="2" fillId="4" borderId="7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3" borderId="25" xfId="0" applyFont="1" applyFill="1" applyBorder="1" applyAlignment="1">
      <alignment horizontal="left"/>
    </xf>
    <xf numFmtId="0" fontId="5" fillId="0" borderId="26" xfId="0" applyFont="1" applyBorder="1" applyAlignment="1">
      <alignment/>
    </xf>
    <xf numFmtId="0" fontId="5" fillId="3" borderId="25" xfId="0" applyFont="1" applyFill="1" applyBorder="1" applyAlignment="1">
      <alignment horizontal="left" shrinkToFit="1"/>
    </xf>
    <xf numFmtId="0" fontId="5" fillId="0" borderId="27" xfId="0" applyFont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0" fontId="1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8" xfId="0" applyFont="1" applyBorder="1" applyAlignment="1">
      <alignment/>
    </xf>
    <xf numFmtId="0" fontId="5" fillId="4" borderId="18" xfId="0" applyFont="1" applyFill="1" applyBorder="1" applyAlignment="1">
      <alignment/>
    </xf>
    <xf numFmtId="0" fontId="1" fillId="0" borderId="31" xfId="0" applyFont="1" applyBorder="1" applyAlignment="1">
      <alignment/>
    </xf>
    <xf numFmtId="0" fontId="5" fillId="3" borderId="32" xfId="0" applyFont="1" applyFill="1" applyBorder="1" applyAlignment="1">
      <alignment horizontal="left"/>
    </xf>
    <xf numFmtId="0" fontId="5" fillId="3" borderId="33" xfId="0" applyFont="1" applyFill="1" applyBorder="1" applyAlignment="1">
      <alignment horizontal="left"/>
    </xf>
    <xf numFmtId="0" fontId="5" fillId="4" borderId="34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1" fillId="0" borderId="19" xfId="0" applyFont="1" applyBorder="1" applyAlignment="1" applyProtection="1">
      <alignment/>
      <protection/>
    </xf>
    <xf numFmtId="49" fontId="1" fillId="0" borderId="4" xfId="0" applyNumberFormat="1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3" fontId="1" fillId="0" borderId="35" xfId="0" applyNumberFormat="1" applyFont="1" applyBorder="1" applyAlignment="1" applyProtection="1">
      <alignment/>
      <protection locked="0"/>
    </xf>
    <xf numFmtId="3" fontId="1" fillId="4" borderId="9" xfId="0" applyNumberFormat="1" applyFont="1" applyFill="1" applyBorder="1" applyAlignment="1" applyProtection="1">
      <alignment/>
      <protection locked="0"/>
    </xf>
    <xf numFmtId="0" fontId="5" fillId="4" borderId="18" xfId="0" applyFont="1" applyFill="1" applyBorder="1" applyAlignment="1" applyProtection="1">
      <alignment/>
      <protection/>
    </xf>
    <xf numFmtId="0" fontId="1" fillId="0" borderId="36" xfId="0" applyFont="1" applyBorder="1" applyAlignment="1">
      <alignment/>
    </xf>
    <xf numFmtId="0" fontId="5" fillId="3" borderId="33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1" fillId="3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/>
    </xf>
    <xf numFmtId="0" fontId="5" fillId="0" borderId="33" xfId="0" applyFont="1" applyBorder="1" applyAlignment="1">
      <alignment/>
    </xf>
    <xf numFmtId="0" fontId="1" fillId="2" borderId="19" xfId="0" applyFont="1" applyFill="1" applyBorder="1" applyAlignment="1">
      <alignment/>
    </xf>
    <xf numFmtId="0" fontId="1" fillId="0" borderId="5" xfId="0" applyFont="1" applyBorder="1" applyAlignment="1">
      <alignment/>
    </xf>
    <xf numFmtId="0" fontId="5" fillId="3" borderId="24" xfId="0" applyFont="1" applyFill="1" applyBorder="1" applyAlignment="1">
      <alignment horizontal="left" shrinkToFit="1"/>
    </xf>
    <xf numFmtId="3" fontId="1" fillId="0" borderId="9" xfId="0" applyNumberFormat="1" applyFont="1" applyBorder="1" applyAlignment="1" applyProtection="1">
      <alignment/>
      <protection/>
    </xf>
    <xf numFmtId="10" fontId="1" fillId="0" borderId="9" xfId="0" applyNumberFormat="1" applyFont="1" applyBorder="1" applyAlignment="1" applyProtection="1">
      <alignment/>
      <protection/>
    </xf>
    <xf numFmtId="0" fontId="5" fillId="3" borderId="24" xfId="0" applyFont="1" applyFill="1" applyBorder="1" applyAlignment="1">
      <alignment/>
    </xf>
    <xf numFmtId="0" fontId="1" fillId="3" borderId="27" xfId="0" applyFont="1" applyFill="1" applyBorder="1" applyAlignment="1">
      <alignment horizontal="center" vertical="center"/>
    </xf>
    <xf numFmtId="3" fontId="1" fillId="0" borderId="8" xfId="0" applyNumberFormat="1" applyFont="1" applyBorder="1" applyAlignment="1" applyProtection="1">
      <alignment/>
      <protection/>
    </xf>
    <xf numFmtId="3" fontId="1" fillId="0" borderId="39" xfId="0" applyNumberFormat="1" applyFont="1" applyBorder="1" applyAlignment="1" applyProtection="1">
      <alignment/>
      <protection locked="0"/>
    </xf>
    <xf numFmtId="3" fontId="1" fillId="0" borderId="40" xfId="0" applyNumberFormat="1" applyFont="1" applyBorder="1" applyAlignment="1" applyProtection="1">
      <alignment/>
      <protection locked="0"/>
    </xf>
    <xf numFmtId="3" fontId="1" fillId="3" borderId="40" xfId="0" applyNumberFormat="1" applyFont="1" applyFill="1" applyBorder="1" applyAlignment="1" applyProtection="1">
      <alignment/>
      <protection locked="0"/>
    </xf>
    <xf numFmtId="3" fontId="1" fillId="0" borderId="40" xfId="0" applyNumberFormat="1" applyFont="1" applyBorder="1" applyAlignment="1">
      <alignment/>
    </xf>
    <xf numFmtId="3" fontId="1" fillId="3" borderId="41" xfId="0" applyNumberFormat="1" applyFont="1" applyFill="1" applyBorder="1" applyAlignment="1" applyProtection="1">
      <alignment/>
      <protection locked="0"/>
    </xf>
    <xf numFmtId="3" fontId="1" fillId="0" borderId="41" xfId="0" applyNumberFormat="1" applyFont="1" applyBorder="1" applyAlignment="1" applyProtection="1">
      <alignment/>
      <protection locked="0"/>
    </xf>
    <xf numFmtId="49" fontId="6" fillId="0" borderId="42" xfId="0" applyNumberFormat="1" applyFont="1" applyBorder="1" applyAlignment="1">
      <alignment horizontal="center"/>
    </xf>
    <xf numFmtId="10" fontId="1" fillId="0" borderId="43" xfId="0" applyNumberFormat="1" applyFont="1" applyBorder="1" applyAlignment="1" applyProtection="1">
      <alignment/>
      <protection/>
    </xf>
    <xf numFmtId="10" fontId="1" fillId="0" borderId="44" xfId="0" applyNumberFormat="1" applyFont="1" applyBorder="1" applyAlignment="1" applyProtection="1">
      <alignment/>
      <protection/>
    </xf>
    <xf numFmtId="10" fontId="1" fillId="0" borderId="45" xfId="0" applyNumberFormat="1" applyFont="1" applyBorder="1" applyAlignment="1" applyProtection="1">
      <alignment/>
      <protection/>
    </xf>
    <xf numFmtId="10" fontId="5" fillId="4" borderId="46" xfId="0" applyNumberFormat="1" applyFont="1" applyFill="1" applyBorder="1" applyAlignment="1" applyProtection="1">
      <alignment/>
      <protection/>
    </xf>
    <xf numFmtId="10" fontId="1" fillId="0" borderId="47" xfId="0" applyNumberFormat="1" applyFont="1" applyBorder="1" applyAlignment="1" applyProtection="1">
      <alignment/>
      <protection/>
    </xf>
    <xf numFmtId="10" fontId="1" fillId="0" borderId="48" xfId="0" applyNumberFormat="1" applyFont="1" applyBorder="1" applyAlignment="1" applyProtection="1">
      <alignment/>
      <protection/>
    </xf>
    <xf numFmtId="10" fontId="1" fillId="0" borderId="49" xfId="0" applyNumberFormat="1" applyFont="1" applyBorder="1" applyAlignment="1" applyProtection="1">
      <alignment/>
      <protection/>
    </xf>
    <xf numFmtId="10" fontId="5" fillId="4" borderId="34" xfId="0" applyNumberFormat="1" applyFont="1" applyFill="1" applyBorder="1" applyAlignment="1" applyProtection="1">
      <alignment/>
      <protection/>
    </xf>
    <xf numFmtId="0" fontId="2" fillId="3" borderId="15" xfId="0" applyFont="1" applyFill="1" applyBorder="1" applyAlignment="1" applyProtection="1">
      <alignment/>
      <protection/>
    </xf>
    <xf numFmtId="0" fontId="2" fillId="4" borderId="15" xfId="0" applyFont="1" applyFill="1" applyBorder="1" applyAlignment="1" applyProtection="1">
      <alignment/>
      <protection/>
    </xf>
    <xf numFmtId="0" fontId="2" fillId="4" borderId="14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/>
    </xf>
    <xf numFmtId="3" fontId="10" fillId="3" borderId="50" xfId="0" applyNumberFormat="1" applyFont="1" applyFill="1" applyBorder="1" applyAlignment="1" applyProtection="1">
      <alignment/>
      <protection/>
    </xf>
    <xf numFmtId="3" fontId="10" fillId="4" borderId="29" xfId="0" applyNumberFormat="1" applyFont="1" applyFill="1" applyBorder="1" applyAlignment="1" applyProtection="1">
      <alignment/>
      <protection/>
    </xf>
    <xf numFmtId="3" fontId="10" fillId="0" borderId="2" xfId="0" applyNumberFormat="1" applyFont="1" applyBorder="1" applyAlignment="1" applyProtection="1">
      <alignment/>
      <protection/>
    </xf>
    <xf numFmtId="10" fontId="10" fillId="0" borderId="51" xfId="0" applyNumberFormat="1" applyFont="1" applyBorder="1" applyAlignment="1" applyProtection="1">
      <alignment/>
      <protection/>
    </xf>
    <xf numFmtId="3" fontId="10" fillId="3" borderId="29" xfId="0" applyNumberFormat="1" applyFont="1" applyFill="1" applyBorder="1" applyAlignment="1" applyProtection="1">
      <alignment/>
      <protection/>
    </xf>
    <xf numFmtId="10" fontId="10" fillId="0" borderId="52" xfId="0" applyNumberFormat="1" applyFont="1" applyBorder="1" applyAlignment="1" applyProtection="1">
      <alignment/>
      <protection/>
    </xf>
    <xf numFmtId="10" fontId="10" fillId="0" borderId="48" xfId="0" applyNumberFormat="1" applyFont="1" applyBorder="1" applyAlignment="1" applyProtection="1">
      <alignment/>
      <protection/>
    </xf>
    <xf numFmtId="10" fontId="10" fillId="0" borderId="44" xfId="0" applyNumberFormat="1" applyFont="1" applyBorder="1" applyAlignment="1" applyProtection="1">
      <alignment/>
      <protection/>
    </xf>
    <xf numFmtId="3" fontId="10" fillId="3" borderId="53" xfId="0" applyNumberFormat="1" applyFont="1" applyFill="1" applyBorder="1" applyAlignment="1" applyProtection="1">
      <alignment/>
      <protection/>
    </xf>
    <xf numFmtId="3" fontId="10" fillId="4" borderId="30" xfId="0" applyNumberFormat="1" applyFont="1" applyFill="1" applyBorder="1" applyAlignment="1" applyProtection="1">
      <alignment/>
      <protection/>
    </xf>
    <xf numFmtId="3" fontId="10" fillId="0" borderId="22" xfId="0" applyNumberFormat="1" applyFont="1" applyBorder="1" applyAlignment="1" applyProtection="1">
      <alignment/>
      <protection/>
    </xf>
    <xf numFmtId="10" fontId="10" fillId="0" borderId="49" xfId="0" applyNumberFormat="1" applyFont="1" applyBorder="1" applyAlignment="1" applyProtection="1">
      <alignment/>
      <protection/>
    </xf>
    <xf numFmtId="3" fontId="10" fillId="3" borderId="30" xfId="0" applyNumberFormat="1" applyFont="1" applyFill="1" applyBorder="1" applyAlignment="1" applyProtection="1">
      <alignment/>
      <protection/>
    </xf>
    <xf numFmtId="10" fontId="10" fillId="0" borderId="45" xfId="0" applyNumberFormat="1" applyFont="1" applyBorder="1" applyAlignment="1" applyProtection="1">
      <alignment/>
      <protection/>
    </xf>
    <xf numFmtId="3" fontId="10" fillId="3" borderId="14" xfId="0" applyNumberFormat="1" applyFont="1" applyFill="1" applyBorder="1" applyAlignment="1" applyProtection="1">
      <alignment/>
      <protection/>
    </xf>
    <xf numFmtId="3" fontId="10" fillId="4" borderId="18" xfId="0" applyNumberFormat="1" applyFont="1" applyFill="1" applyBorder="1" applyAlignment="1" applyProtection="1">
      <alignment/>
      <protection/>
    </xf>
    <xf numFmtId="3" fontId="10" fillId="0" borderId="10" xfId="0" applyNumberFormat="1" applyFont="1" applyBorder="1" applyAlignment="1" applyProtection="1">
      <alignment/>
      <protection/>
    </xf>
    <xf numFmtId="10" fontId="10" fillId="0" borderId="34" xfId="0" applyNumberFormat="1" applyFont="1" applyBorder="1" applyAlignment="1" applyProtection="1">
      <alignment/>
      <protection/>
    </xf>
    <xf numFmtId="3" fontId="10" fillId="3" borderId="18" xfId="0" applyNumberFormat="1" applyFont="1" applyFill="1" applyBorder="1" applyAlignment="1" applyProtection="1">
      <alignment/>
      <protection/>
    </xf>
    <xf numFmtId="10" fontId="10" fillId="0" borderId="46" xfId="0" applyNumberFormat="1" applyFont="1" applyBorder="1" applyAlignment="1" applyProtection="1">
      <alignment/>
      <protection/>
    </xf>
    <xf numFmtId="3" fontId="10" fillId="3" borderId="54" xfId="0" applyNumberFormat="1" applyFont="1" applyFill="1" applyBorder="1" applyAlignment="1" applyProtection="1">
      <alignment/>
      <protection/>
    </xf>
    <xf numFmtId="3" fontId="10" fillId="4" borderId="55" xfId="0" applyNumberFormat="1" applyFont="1" applyFill="1" applyBorder="1" applyAlignment="1" applyProtection="1">
      <alignment/>
      <protection/>
    </xf>
    <xf numFmtId="3" fontId="10" fillId="0" borderId="6" xfId="0" applyNumberFormat="1" applyFont="1" applyBorder="1" applyAlignment="1" applyProtection="1">
      <alignment/>
      <protection/>
    </xf>
    <xf numFmtId="10" fontId="10" fillId="0" borderId="56" xfId="0" applyNumberFormat="1" applyFont="1" applyBorder="1" applyAlignment="1" applyProtection="1">
      <alignment/>
      <protection/>
    </xf>
    <xf numFmtId="3" fontId="10" fillId="3" borderId="55" xfId="0" applyNumberFormat="1" applyFont="1" applyFill="1" applyBorder="1" applyAlignment="1" applyProtection="1">
      <alignment/>
      <protection/>
    </xf>
    <xf numFmtId="10" fontId="10" fillId="0" borderId="57" xfId="0" applyNumberFormat="1" applyFont="1" applyBorder="1" applyAlignment="1" applyProtection="1">
      <alignment/>
      <protection/>
    </xf>
    <xf numFmtId="3" fontId="9" fillId="4" borderId="14" xfId="0" applyNumberFormat="1" applyFont="1" applyFill="1" applyBorder="1" applyAlignment="1" applyProtection="1">
      <alignment/>
      <protection/>
    </xf>
    <xf numFmtId="3" fontId="9" fillId="4" borderId="10" xfId="0" applyNumberFormat="1" applyFont="1" applyFill="1" applyBorder="1" applyAlignment="1" applyProtection="1">
      <alignment/>
      <protection/>
    </xf>
    <xf numFmtId="10" fontId="9" fillId="4" borderId="34" xfId="0" applyNumberFormat="1" applyFont="1" applyFill="1" applyBorder="1" applyAlignment="1" applyProtection="1">
      <alignment/>
      <protection/>
    </xf>
    <xf numFmtId="3" fontId="9" fillId="4" borderId="18" xfId="0" applyNumberFormat="1" applyFont="1" applyFill="1" applyBorder="1" applyAlignment="1" applyProtection="1">
      <alignment/>
      <protection/>
    </xf>
    <xf numFmtId="10" fontId="9" fillId="4" borderId="46" xfId="0" applyNumberFormat="1" applyFont="1" applyFill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9" fillId="4" borderId="30" xfId="0" applyNumberFormat="1" applyFont="1" applyFill="1" applyBorder="1" applyAlignment="1" applyProtection="1">
      <alignment/>
      <protection/>
    </xf>
    <xf numFmtId="10" fontId="9" fillId="0" borderId="0" xfId="0" applyNumberFormat="1" applyFont="1" applyBorder="1" applyAlignment="1" applyProtection="1">
      <alignment/>
      <protection/>
    </xf>
    <xf numFmtId="10" fontId="10" fillId="0" borderId="47" xfId="0" applyNumberFormat="1" applyFont="1" applyBorder="1" applyAlignment="1" applyProtection="1">
      <alignment/>
      <protection/>
    </xf>
    <xf numFmtId="10" fontId="10" fillId="0" borderId="43" xfId="0" applyNumberFormat="1" applyFont="1" applyBorder="1" applyAlignment="1" applyProtection="1">
      <alignment/>
      <protection/>
    </xf>
    <xf numFmtId="0" fontId="9" fillId="4" borderId="53" xfId="0" applyFont="1" applyFill="1" applyBorder="1" applyAlignment="1" applyProtection="1">
      <alignment/>
      <protection/>
    </xf>
    <xf numFmtId="3" fontId="9" fillId="4" borderId="53" xfId="0" applyNumberFormat="1" applyFont="1" applyFill="1" applyBorder="1" applyAlignment="1" applyProtection="1">
      <alignment/>
      <protection/>
    </xf>
    <xf numFmtId="3" fontId="9" fillId="4" borderId="22" xfId="0" applyNumberFormat="1" applyFont="1" applyFill="1" applyBorder="1" applyAlignment="1" applyProtection="1">
      <alignment/>
      <protection/>
    </xf>
    <xf numFmtId="10" fontId="9" fillId="4" borderId="58" xfId="0" applyNumberFormat="1" applyFont="1" applyFill="1" applyBorder="1" applyAlignment="1" applyProtection="1">
      <alignment/>
      <protection/>
    </xf>
    <xf numFmtId="10" fontId="9" fillId="4" borderId="59" xfId="0" applyNumberFormat="1" applyFont="1" applyFill="1" applyBorder="1" applyAlignment="1" applyProtection="1">
      <alignment/>
      <protection/>
    </xf>
    <xf numFmtId="0" fontId="9" fillId="4" borderId="30" xfId="0" applyFont="1" applyFill="1" applyBorder="1" applyAlignment="1" applyProtection="1">
      <alignment/>
      <protection/>
    </xf>
    <xf numFmtId="0" fontId="9" fillId="4" borderId="22" xfId="0" applyFont="1" applyFill="1" applyBorder="1" applyAlignment="1" applyProtection="1">
      <alignment/>
      <protection/>
    </xf>
    <xf numFmtId="3" fontId="10" fillId="0" borderId="50" xfId="0" applyNumberFormat="1" applyFont="1" applyBorder="1" applyAlignment="1" applyProtection="1">
      <alignment/>
      <protection/>
    </xf>
    <xf numFmtId="3" fontId="10" fillId="0" borderId="29" xfId="0" applyNumberFormat="1" applyFont="1" applyBorder="1" applyAlignment="1" applyProtection="1">
      <alignment/>
      <protection/>
    </xf>
    <xf numFmtId="3" fontId="10" fillId="0" borderId="53" xfId="0" applyNumberFormat="1" applyFont="1" applyBorder="1" applyAlignment="1" applyProtection="1">
      <alignment/>
      <protection/>
    </xf>
    <xf numFmtId="3" fontId="10" fillId="0" borderId="30" xfId="0" applyNumberFormat="1" applyFont="1" applyBorder="1" applyAlignment="1" applyProtection="1">
      <alignment/>
      <protection/>
    </xf>
    <xf numFmtId="10" fontId="10" fillId="0" borderId="58" xfId="0" applyNumberFormat="1" applyFont="1" applyBorder="1" applyAlignment="1" applyProtection="1">
      <alignment/>
      <protection/>
    </xf>
    <xf numFmtId="10" fontId="10" fillId="0" borderId="59" xfId="0" applyNumberFormat="1" applyFont="1" applyBorder="1" applyAlignment="1" applyProtection="1">
      <alignment/>
      <protection/>
    </xf>
    <xf numFmtId="3" fontId="10" fillId="0" borderId="54" xfId="0" applyNumberFormat="1" applyFont="1" applyBorder="1" applyAlignment="1" applyProtection="1">
      <alignment/>
      <protection/>
    </xf>
    <xf numFmtId="3" fontId="10" fillId="0" borderId="55" xfId="0" applyNumberFormat="1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/>
      <protection/>
    </xf>
    <xf numFmtId="0" fontId="1" fillId="0" borderId="60" xfId="0" applyFont="1" applyBorder="1" applyAlignment="1" applyProtection="1">
      <alignment/>
      <protection/>
    </xf>
    <xf numFmtId="0" fontId="1" fillId="0" borderId="61" xfId="0" applyFont="1" applyBorder="1" applyAlignment="1" applyProtection="1">
      <alignment/>
      <protection/>
    </xf>
    <xf numFmtId="0" fontId="1" fillId="0" borderId="62" xfId="0" applyFont="1" applyBorder="1" applyAlignment="1" applyProtection="1">
      <alignment/>
      <protection/>
    </xf>
    <xf numFmtId="3" fontId="3" fillId="0" borderId="61" xfId="0" applyNumberFormat="1" applyFont="1" applyBorder="1" applyAlignment="1" applyProtection="1">
      <alignment horizontal="center"/>
      <protection/>
    </xf>
    <xf numFmtId="3" fontId="4" fillId="0" borderId="62" xfId="0" applyNumberFormat="1" applyFont="1" applyBorder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 horizontal="center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49" fontId="5" fillId="4" borderId="11" xfId="0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3" fontId="9" fillId="3" borderId="0" xfId="0" applyNumberFormat="1" applyFont="1" applyFill="1" applyBorder="1" applyAlignment="1" applyProtection="1">
      <alignment/>
      <protection/>
    </xf>
    <xf numFmtId="10" fontId="9" fillId="3" borderId="0" xfId="0" applyNumberFormat="1" applyFont="1" applyFill="1" applyBorder="1" applyAlignment="1" applyProtection="1">
      <alignment/>
      <protection/>
    </xf>
    <xf numFmtId="10" fontId="9" fillId="3" borderId="63" xfId="0" applyNumberFormat="1" applyFont="1" applyFill="1" applyBorder="1" applyAlignment="1" applyProtection="1">
      <alignment/>
      <protection/>
    </xf>
    <xf numFmtId="0" fontId="9" fillId="3" borderId="63" xfId="0" applyFont="1" applyFill="1" applyBorder="1" applyAlignment="1" applyProtection="1">
      <alignment/>
      <protection/>
    </xf>
    <xf numFmtId="0" fontId="1" fillId="0" borderId="64" xfId="0" applyFont="1" applyBorder="1" applyAlignment="1" applyProtection="1">
      <alignment/>
      <protection/>
    </xf>
    <xf numFmtId="0" fontId="1" fillId="0" borderId="65" xfId="0" applyFont="1" applyBorder="1" applyAlignment="1" applyProtection="1">
      <alignment/>
      <protection/>
    </xf>
    <xf numFmtId="0" fontId="1" fillId="0" borderId="66" xfId="0" applyFont="1" applyBorder="1" applyAlignment="1" applyProtection="1">
      <alignment/>
      <protection/>
    </xf>
    <xf numFmtId="0" fontId="5" fillId="3" borderId="67" xfId="0" applyFont="1" applyFill="1" applyBorder="1" applyAlignment="1" applyProtection="1">
      <alignment/>
      <protection/>
    </xf>
    <xf numFmtId="3" fontId="9" fillId="3" borderId="67" xfId="0" applyNumberFormat="1" applyFont="1" applyFill="1" applyBorder="1" applyAlignment="1" applyProtection="1">
      <alignment/>
      <protection/>
    </xf>
    <xf numFmtId="10" fontId="9" fillId="3" borderId="67" xfId="0" applyNumberFormat="1" applyFont="1" applyFill="1" applyBorder="1" applyAlignment="1" applyProtection="1">
      <alignment/>
      <protection/>
    </xf>
    <xf numFmtId="10" fontId="5" fillId="3" borderId="63" xfId="0" applyNumberFormat="1" applyFont="1" applyFill="1" applyBorder="1" applyAlignment="1" applyProtection="1">
      <alignment/>
      <protection/>
    </xf>
    <xf numFmtId="0" fontId="5" fillId="3" borderId="63" xfId="0" applyFont="1" applyFill="1" applyBorder="1" applyAlignment="1" applyProtection="1">
      <alignment/>
      <protection/>
    </xf>
    <xf numFmtId="10" fontId="2" fillId="0" borderId="0" xfId="0" applyNumberFormat="1" applyFont="1" applyBorder="1" applyAlignment="1" applyProtection="1">
      <alignment/>
      <protection/>
    </xf>
    <xf numFmtId="10" fontId="5" fillId="3" borderId="41" xfId="0" applyNumberFormat="1" applyFont="1" applyFill="1" applyBorder="1" applyAlignment="1" applyProtection="1">
      <alignment/>
      <protection/>
    </xf>
    <xf numFmtId="10" fontId="5" fillId="3" borderId="8" xfId="0" applyNumberFormat="1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/>
      <protection/>
    </xf>
    <xf numFmtId="0" fontId="5" fillId="3" borderId="49" xfId="0" applyFont="1" applyFill="1" applyBorder="1" applyAlignment="1" applyProtection="1">
      <alignment/>
      <protection/>
    </xf>
    <xf numFmtId="10" fontId="5" fillId="3" borderId="16" xfId="0" applyNumberFormat="1" applyFont="1" applyFill="1" applyBorder="1" applyAlignment="1" applyProtection="1">
      <alignment/>
      <protection/>
    </xf>
    <xf numFmtId="0" fontId="8" fillId="3" borderId="17" xfId="0" applyFont="1" applyFill="1" applyBorder="1" applyAlignment="1" applyProtection="1">
      <alignment horizontal="center" vertical="center"/>
      <protection/>
    </xf>
    <xf numFmtId="0" fontId="6" fillId="4" borderId="14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60" xfId="0" applyFont="1" applyBorder="1" applyAlignment="1" applyProtection="1">
      <alignment/>
      <protection/>
    </xf>
    <xf numFmtId="3" fontId="6" fillId="0" borderId="61" xfId="0" applyNumberFormat="1" applyFont="1" applyBorder="1" applyAlignment="1" applyProtection="1">
      <alignment horizontal="center"/>
      <protection/>
    </xf>
    <xf numFmtId="3" fontId="6" fillId="0" borderId="62" xfId="0" applyNumberFormat="1" applyFont="1" applyBorder="1" applyAlignment="1" applyProtection="1">
      <alignment horizontal="center"/>
      <protection/>
    </xf>
    <xf numFmtId="0" fontId="8" fillId="3" borderId="68" xfId="0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/>
      <protection/>
    </xf>
    <xf numFmtId="10" fontId="14" fillId="3" borderId="8" xfId="0" applyNumberFormat="1" applyFont="1" applyFill="1" applyBorder="1" applyAlignment="1" applyProtection="1">
      <alignment/>
      <protection/>
    </xf>
    <xf numFmtId="0" fontId="14" fillId="3" borderId="8" xfId="0" applyFont="1" applyFill="1" applyBorder="1" applyAlignment="1" applyProtection="1">
      <alignment/>
      <protection/>
    </xf>
    <xf numFmtId="0" fontId="14" fillId="3" borderId="49" xfId="0" applyFont="1" applyFill="1" applyBorder="1" applyAlignment="1" applyProtection="1">
      <alignment/>
      <protection/>
    </xf>
    <xf numFmtId="3" fontId="13" fillId="0" borderId="39" xfId="0" applyNumberFormat="1" applyFont="1" applyBorder="1" applyAlignment="1" applyProtection="1">
      <alignment horizontal="center" vertical="center"/>
      <protection/>
    </xf>
    <xf numFmtId="3" fontId="13" fillId="0" borderId="9" xfId="0" applyNumberFormat="1" applyFont="1" applyBorder="1" applyAlignment="1" applyProtection="1">
      <alignment horizontal="center" vertical="center"/>
      <protection/>
    </xf>
    <xf numFmtId="3" fontId="13" fillId="0" borderId="47" xfId="0" applyNumberFormat="1" applyFont="1" applyBorder="1" applyAlignment="1" applyProtection="1">
      <alignment horizontal="center" vertical="center"/>
      <protection/>
    </xf>
    <xf numFmtId="3" fontId="13" fillId="0" borderId="40" xfId="0" applyNumberFormat="1" applyFont="1" applyBorder="1" applyAlignment="1" applyProtection="1">
      <alignment horizontal="center" vertical="center"/>
      <protection/>
    </xf>
    <xf numFmtId="3" fontId="13" fillId="0" borderId="3" xfId="0" applyNumberFormat="1" applyFont="1" applyBorder="1" applyAlignment="1" applyProtection="1">
      <alignment horizontal="center" vertical="center"/>
      <protection/>
    </xf>
    <xf numFmtId="3" fontId="13" fillId="0" borderId="48" xfId="0" applyNumberFormat="1" applyFont="1" applyBorder="1" applyAlignment="1" applyProtection="1">
      <alignment horizontal="center" vertical="center"/>
      <protection/>
    </xf>
    <xf numFmtId="10" fontId="13" fillId="0" borderId="29" xfId="0" applyNumberFormat="1" applyFont="1" applyBorder="1" applyAlignment="1" applyProtection="1">
      <alignment horizontal="center" vertical="center"/>
      <protection/>
    </xf>
    <xf numFmtId="3" fontId="15" fillId="0" borderId="29" xfId="0" applyNumberFormat="1" applyFont="1" applyBorder="1" applyAlignment="1" applyProtection="1">
      <alignment vertical="center"/>
      <protection/>
    </xf>
    <xf numFmtId="3" fontId="13" fillId="0" borderId="51" xfId="0" applyNumberFormat="1" applyFont="1" applyBorder="1" applyAlignment="1" applyProtection="1">
      <alignment horizontal="center" vertical="center"/>
      <protection/>
    </xf>
    <xf numFmtId="10" fontId="13" fillId="0" borderId="9" xfId="0" applyNumberFormat="1" applyFont="1" applyBorder="1" applyAlignment="1" applyProtection="1">
      <alignment horizontal="center" vertical="center"/>
      <protection/>
    </xf>
    <xf numFmtId="10" fontId="13" fillId="0" borderId="23" xfId="0" applyNumberFormat="1" applyFont="1" applyBorder="1" applyAlignment="1" applyProtection="1">
      <alignment horizontal="center" vertical="center"/>
      <protection/>
    </xf>
    <xf numFmtId="10" fontId="13" fillId="0" borderId="2" xfId="0" applyNumberFormat="1" applyFont="1" applyBorder="1" applyAlignment="1" applyProtection="1">
      <alignment horizontal="center" vertical="center"/>
      <protection/>
    </xf>
    <xf numFmtId="10" fontId="13" fillId="0" borderId="26" xfId="0" applyNumberFormat="1" applyFont="1" applyBorder="1" applyAlignment="1" applyProtection="1">
      <alignment horizontal="center" vertical="center"/>
      <protection/>
    </xf>
    <xf numFmtId="10" fontId="13" fillId="0" borderId="47" xfId="0" applyNumberFormat="1" applyFont="1" applyBorder="1" applyAlignment="1" applyProtection="1">
      <alignment horizontal="center" vertical="center"/>
      <protection/>
    </xf>
    <xf numFmtId="10" fontId="13" fillId="0" borderId="51" xfId="0" applyNumberFormat="1" applyFont="1" applyBorder="1" applyAlignment="1" applyProtection="1">
      <alignment horizontal="center" vertical="center"/>
      <protection/>
    </xf>
    <xf numFmtId="0" fontId="2" fillId="4" borderId="0" xfId="0" applyFont="1" applyFill="1" applyBorder="1" applyAlignment="1" applyProtection="1">
      <alignment/>
      <protection locked="0"/>
    </xf>
    <xf numFmtId="0" fontId="2" fillId="4" borderId="7" xfId="0" applyFont="1" applyFill="1" applyBorder="1" applyAlignment="1" applyProtection="1">
      <alignment/>
      <protection locked="0"/>
    </xf>
    <xf numFmtId="0" fontId="2" fillId="4" borderId="15" xfId="0" applyFont="1" applyFill="1" applyBorder="1" applyAlignment="1" applyProtection="1">
      <alignment/>
      <protection locked="0"/>
    </xf>
    <xf numFmtId="3" fontId="1" fillId="3" borderId="9" xfId="0" applyNumberFormat="1" applyFont="1" applyFill="1" applyBorder="1" applyAlignment="1" applyProtection="1">
      <alignment/>
      <protection locked="0"/>
    </xf>
    <xf numFmtId="3" fontId="1" fillId="3" borderId="3" xfId="0" applyNumberFormat="1" applyFont="1" applyFill="1" applyBorder="1" applyAlignment="1" applyProtection="1">
      <alignment/>
      <protection locked="0"/>
    </xf>
    <xf numFmtId="3" fontId="1" fillId="3" borderId="8" xfId="0" applyNumberFormat="1" applyFont="1" applyFill="1" applyBorder="1" applyAlignment="1" applyProtection="1">
      <alignment/>
      <protection locked="0"/>
    </xf>
    <xf numFmtId="0" fontId="1" fillId="4" borderId="2" xfId="0" applyFont="1" applyFill="1" applyBorder="1" applyAlignment="1" applyProtection="1">
      <alignment/>
      <protection locked="0"/>
    </xf>
    <xf numFmtId="0" fontId="1" fillId="5" borderId="3" xfId="0" applyFont="1" applyFill="1" applyBorder="1" applyAlignment="1" applyProtection="1">
      <alignment/>
      <protection locked="0"/>
    </xf>
    <xf numFmtId="0" fontId="1" fillId="4" borderId="8" xfId="0" applyFont="1" applyFill="1" applyBorder="1" applyAlignment="1" applyProtection="1">
      <alignment/>
      <protection locked="0"/>
    </xf>
    <xf numFmtId="49" fontId="5" fillId="0" borderId="11" xfId="0" applyNumberFormat="1" applyFont="1" applyBorder="1" applyAlignment="1" applyProtection="1">
      <alignment horizontal="center" shrinkToFit="1"/>
      <protection/>
    </xf>
    <xf numFmtId="0" fontId="9" fillId="3" borderId="25" xfId="0" applyFont="1" applyFill="1" applyBorder="1" applyAlignment="1" applyProtection="1">
      <alignment horizontal="left" wrapText="1"/>
      <protection/>
    </xf>
    <xf numFmtId="0" fontId="2" fillId="0" borderId="69" xfId="0" applyFont="1" applyBorder="1" applyAlignment="1" applyProtection="1">
      <alignment wrapText="1"/>
      <protection/>
    </xf>
    <xf numFmtId="0" fontId="1" fillId="0" borderId="38" xfId="0" applyFont="1" applyBorder="1" applyAlignment="1" applyProtection="1">
      <alignment wrapText="1"/>
      <protection/>
    </xf>
    <xf numFmtId="3" fontId="7" fillId="0" borderId="28" xfId="0" applyNumberFormat="1" applyFont="1" applyBorder="1" applyAlignment="1" applyProtection="1">
      <alignment horizontal="center" wrapText="1"/>
      <protection/>
    </xf>
    <xf numFmtId="0" fontId="9" fillId="0" borderId="26" xfId="0" applyFont="1" applyBorder="1" applyAlignment="1" applyProtection="1">
      <alignment wrapText="1"/>
      <protection/>
    </xf>
    <xf numFmtId="0" fontId="9" fillId="0" borderId="24" xfId="0" applyFont="1" applyBorder="1" applyAlignment="1" applyProtection="1">
      <alignment wrapText="1"/>
      <protection/>
    </xf>
    <xf numFmtId="0" fontId="9" fillId="3" borderId="25" xfId="0" applyFont="1" applyFill="1" applyBorder="1" applyAlignment="1" applyProtection="1">
      <alignment horizontal="left" wrapText="1" shrinkToFit="1"/>
      <protection/>
    </xf>
    <xf numFmtId="0" fontId="9" fillId="0" borderId="27" xfId="0" applyFont="1" applyBorder="1" applyAlignment="1" applyProtection="1">
      <alignment wrapText="1"/>
      <protection/>
    </xf>
    <xf numFmtId="0" fontId="9" fillId="3" borderId="28" xfId="0" applyFont="1" applyFill="1" applyBorder="1" applyAlignment="1" applyProtection="1">
      <alignment horizontal="left" wrapText="1"/>
      <protection/>
    </xf>
    <xf numFmtId="0" fontId="9" fillId="3" borderId="25" xfId="0" applyFont="1" applyFill="1" applyBorder="1" applyAlignment="1" applyProtection="1">
      <alignment wrapText="1"/>
      <protection/>
    </xf>
    <xf numFmtId="0" fontId="9" fillId="3" borderId="32" xfId="0" applyFont="1" applyFill="1" applyBorder="1" applyAlignment="1" applyProtection="1">
      <alignment horizontal="left" wrapText="1"/>
      <protection/>
    </xf>
    <xf numFmtId="0" fontId="9" fillId="3" borderId="33" xfId="0" applyFont="1" applyFill="1" applyBorder="1" applyAlignment="1" applyProtection="1">
      <alignment horizontal="left" wrapText="1"/>
      <protection/>
    </xf>
    <xf numFmtId="0" fontId="9" fillId="4" borderId="34" xfId="0" applyFont="1" applyFill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38" xfId="0" applyBorder="1" applyAlignment="1">
      <alignment wrapText="1"/>
    </xf>
    <xf numFmtId="0" fontId="0" fillId="0" borderId="28" xfId="0" applyBorder="1" applyAlignment="1">
      <alignment wrapText="1"/>
    </xf>
    <xf numFmtId="0" fontId="9" fillId="4" borderId="58" xfId="0" applyFont="1" applyFill="1" applyBorder="1" applyAlignment="1" applyProtection="1">
      <alignment horizontal="left" wrapText="1"/>
      <protection/>
    </xf>
    <xf numFmtId="0" fontId="9" fillId="3" borderId="0" xfId="0" applyFont="1" applyFill="1" applyBorder="1" applyAlignment="1" applyProtection="1">
      <alignment horizontal="left" wrapText="1"/>
      <protection/>
    </xf>
    <xf numFmtId="3" fontId="3" fillId="0" borderId="38" xfId="0" applyNumberFormat="1" applyFont="1" applyBorder="1" applyAlignment="1" applyProtection="1">
      <alignment horizontal="center" wrapText="1"/>
      <protection/>
    </xf>
    <xf numFmtId="3" fontId="4" fillId="0" borderId="28" xfId="0" applyNumberFormat="1" applyFont="1" applyBorder="1" applyAlignment="1" applyProtection="1">
      <alignment horizontal="center" wrapText="1"/>
      <protection/>
    </xf>
    <xf numFmtId="0" fontId="9" fillId="3" borderId="67" xfId="0" applyFont="1" applyFill="1" applyBorder="1" applyAlignment="1" applyProtection="1">
      <alignment horizontal="left" wrapText="1"/>
      <protection/>
    </xf>
    <xf numFmtId="0" fontId="9" fillId="4" borderId="10" xfId="0" applyFont="1" applyFill="1" applyBorder="1" applyAlignment="1" applyProtection="1">
      <alignment horizontal="left" wrapText="1"/>
      <protection/>
    </xf>
    <xf numFmtId="0" fontId="2" fillId="0" borderId="3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/>
      <protection locked="0"/>
    </xf>
    <xf numFmtId="10" fontId="13" fillId="0" borderId="70" xfId="0" applyNumberFormat="1" applyFont="1" applyBorder="1" applyAlignment="1" applyProtection="1">
      <alignment horizontal="center" vertical="center"/>
      <protection/>
    </xf>
    <xf numFmtId="10" fontId="13" fillId="0" borderId="71" xfId="0" applyNumberFormat="1" applyFont="1" applyBorder="1" applyAlignment="1" applyProtection="1">
      <alignment horizontal="center" vertical="center"/>
      <protection/>
    </xf>
    <xf numFmtId="0" fontId="2" fillId="4" borderId="72" xfId="0" applyFont="1" applyFill="1" applyBorder="1" applyAlignment="1" applyProtection="1">
      <alignment vertical="center"/>
      <protection/>
    </xf>
    <xf numFmtId="0" fontId="2" fillId="4" borderId="73" xfId="0" applyFont="1" applyFill="1" applyBorder="1" applyAlignment="1" applyProtection="1">
      <alignment horizontal="left" vertical="center" wrapText="1"/>
      <protection/>
    </xf>
    <xf numFmtId="10" fontId="5" fillId="3" borderId="74" xfId="0" applyNumberFormat="1" applyFont="1" applyFill="1" applyBorder="1" applyAlignment="1" applyProtection="1">
      <alignment vertical="center"/>
      <protection/>
    </xf>
    <xf numFmtId="10" fontId="5" fillId="3" borderId="1" xfId="0" applyNumberFormat="1" applyFont="1" applyFill="1" applyBorder="1" applyAlignment="1" applyProtection="1">
      <alignment vertical="center"/>
      <protection/>
    </xf>
    <xf numFmtId="0" fontId="5" fillId="3" borderId="1" xfId="0" applyFont="1" applyFill="1" applyBorder="1" applyAlignment="1" applyProtection="1">
      <alignment vertical="center"/>
      <protection/>
    </xf>
    <xf numFmtId="0" fontId="5" fillId="3" borderId="75" xfId="0" applyFont="1" applyFill="1" applyBorder="1" applyAlignment="1" applyProtection="1">
      <alignment vertical="center"/>
      <protection/>
    </xf>
    <xf numFmtId="3" fontId="8" fillId="0" borderId="39" xfId="0" applyNumberFormat="1" applyFont="1" applyBorder="1" applyAlignment="1" applyProtection="1">
      <alignment/>
      <protection locked="0"/>
    </xf>
    <xf numFmtId="3" fontId="8" fillId="4" borderId="9" xfId="0" applyNumberFormat="1" applyFont="1" applyFill="1" applyBorder="1" applyAlignment="1" applyProtection="1">
      <alignment/>
      <protection locked="0"/>
    </xf>
    <xf numFmtId="3" fontId="8" fillId="0" borderId="9" xfId="0" applyNumberFormat="1" applyFont="1" applyBorder="1" applyAlignment="1" applyProtection="1">
      <alignment/>
      <protection/>
    </xf>
    <xf numFmtId="10" fontId="8" fillId="0" borderId="47" xfId="0" applyNumberFormat="1" applyFont="1" applyBorder="1" applyAlignment="1" applyProtection="1">
      <alignment/>
      <protection/>
    </xf>
    <xf numFmtId="3" fontId="8" fillId="0" borderId="35" xfId="0" applyNumberFormat="1" applyFont="1" applyBorder="1" applyAlignment="1" applyProtection="1">
      <alignment/>
      <protection locked="0"/>
    </xf>
    <xf numFmtId="10" fontId="8" fillId="0" borderId="43" xfId="0" applyNumberFormat="1" applyFont="1" applyBorder="1" applyAlignment="1" applyProtection="1">
      <alignment/>
      <protection/>
    </xf>
    <xf numFmtId="10" fontId="8" fillId="0" borderId="9" xfId="0" applyNumberFormat="1" applyFont="1" applyBorder="1" applyAlignment="1" applyProtection="1">
      <alignment/>
      <protection/>
    </xf>
    <xf numFmtId="3" fontId="8" fillId="0" borderId="40" xfId="0" applyNumberFormat="1" applyFont="1" applyBorder="1" applyAlignment="1" applyProtection="1">
      <alignment/>
      <protection locked="0"/>
    </xf>
    <xf numFmtId="3" fontId="8" fillId="4" borderId="3" xfId="0" applyNumberFormat="1" applyFont="1" applyFill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/>
    </xf>
    <xf numFmtId="10" fontId="8" fillId="0" borderId="48" xfId="0" applyNumberFormat="1" applyFont="1" applyBorder="1" applyAlignment="1" applyProtection="1">
      <alignment/>
      <protection/>
    </xf>
    <xf numFmtId="3" fontId="8" fillId="0" borderId="4" xfId="0" applyNumberFormat="1" applyFont="1" applyBorder="1" applyAlignment="1" applyProtection="1">
      <alignment/>
      <protection locked="0"/>
    </xf>
    <xf numFmtId="10" fontId="8" fillId="0" borderId="44" xfId="0" applyNumberFormat="1" applyFont="1" applyBorder="1" applyAlignment="1" applyProtection="1">
      <alignment/>
      <protection/>
    </xf>
    <xf numFmtId="10" fontId="8" fillId="0" borderId="3" xfId="0" applyNumberFormat="1" applyFont="1" applyBorder="1" applyAlignment="1" applyProtection="1">
      <alignment/>
      <protection/>
    </xf>
    <xf numFmtId="3" fontId="8" fillId="3" borderId="40" xfId="0" applyNumberFormat="1" applyFont="1" applyFill="1" applyBorder="1" applyAlignment="1" applyProtection="1">
      <alignment/>
      <protection locked="0"/>
    </xf>
    <xf numFmtId="3" fontId="8" fillId="3" borderId="4" xfId="0" applyNumberFormat="1" applyFont="1" applyFill="1" applyBorder="1" applyAlignment="1" applyProtection="1">
      <alignment/>
      <protection locked="0"/>
    </xf>
    <xf numFmtId="3" fontId="8" fillId="3" borderId="41" xfId="0" applyNumberFormat="1" applyFont="1" applyFill="1" applyBorder="1" applyAlignment="1" applyProtection="1">
      <alignment/>
      <protection locked="0"/>
    </xf>
    <xf numFmtId="3" fontId="8" fillId="4" borderId="8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/>
    </xf>
    <xf numFmtId="10" fontId="8" fillId="0" borderId="49" xfId="0" applyNumberFormat="1" applyFont="1" applyBorder="1" applyAlignment="1" applyProtection="1">
      <alignment/>
      <protection/>
    </xf>
    <xf numFmtId="3" fontId="8" fillId="3" borderId="16" xfId="0" applyNumberFormat="1" applyFont="1" applyFill="1" applyBorder="1" applyAlignment="1" applyProtection="1">
      <alignment/>
      <protection locked="0"/>
    </xf>
    <xf numFmtId="10" fontId="8" fillId="0" borderId="45" xfId="0" applyNumberFormat="1" applyFont="1" applyBorder="1" applyAlignment="1" applyProtection="1">
      <alignment/>
      <protection/>
    </xf>
    <xf numFmtId="10" fontId="8" fillId="0" borderId="8" xfId="0" applyNumberFormat="1" applyFont="1" applyBorder="1" applyAlignment="1" applyProtection="1">
      <alignment/>
      <protection/>
    </xf>
    <xf numFmtId="3" fontId="6" fillId="4" borderId="14" xfId="0" applyNumberFormat="1" applyFont="1" applyFill="1" applyBorder="1" applyAlignment="1">
      <alignment/>
    </xf>
    <xf numFmtId="3" fontId="6" fillId="4" borderId="10" xfId="0" applyNumberFormat="1" applyFont="1" applyFill="1" applyBorder="1" applyAlignment="1">
      <alignment/>
    </xf>
    <xf numFmtId="10" fontId="6" fillId="4" borderId="34" xfId="0" applyNumberFormat="1" applyFont="1" applyFill="1" applyBorder="1" applyAlignment="1" applyProtection="1">
      <alignment/>
      <protection/>
    </xf>
    <xf numFmtId="3" fontId="6" fillId="4" borderId="18" xfId="0" applyNumberFormat="1" applyFont="1" applyFill="1" applyBorder="1" applyAlignment="1">
      <alignment/>
    </xf>
    <xf numFmtId="10" fontId="6" fillId="4" borderId="46" xfId="0" applyNumberFormat="1" applyFont="1" applyFill="1" applyBorder="1" applyAlignment="1" applyProtection="1">
      <alignment/>
      <protection/>
    </xf>
    <xf numFmtId="10" fontId="6" fillId="4" borderId="10" xfId="0" applyNumberFormat="1" applyFont="1" applyFill="1" applyBorder="1" applyAlignment="1" applyProtection="1">
      <alignment/>
      <protection/>
    </xf>
    <xf numFmtId="3" fontId="6" fillId="4" borderId="10" xfId="0" applyNumberFormat="1" applyFont="1" applyFill="1" applyBorder="1" applyAlignment="1" applyProtection="1">
      <alignment/>
      <protection/>
    </xf>
    <xf numFmtId="3" fontId="8" fillId="0" borderId="9" xfId="0" applyNumberFormat="1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0" fontId="8" fillId="0" borderId="40" xfId="0" applyFont="1" applyBorder="1" applyAlignment="1" applyProtection="1">
      <alignment/>
      <protection locked="0"/>
    </xf>
    <xf numFmtId="3" fontId="8" fillId="3" borderId="3" xfId="0" applyNumberFormat="1" applyFont="1" applyFill="1" applyBorder="1" applyAlignment="1" applyProtection="1">
      <alignment/>
      <protection locked="0"/>
    </xf>
    <xf numFmtId="3" fontId="8" fillId="0" borderId="41" xfId="0" applyNumberFormat="1" applyFont="1" applyBorder="1" applyAlignment="1" applyProtection="1">
      <alignment/>
      <protection locked="0"/>
    </xf>
    <xf numFmtId="3" fontId="8" fillId="3" borderId="8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Border="1" applyAlignment="1" applyProtection="1">
      <alignment horizontal="center"/>
      <protection/>
    </xf>
    <xf numFmtId="3" fontId="1" fillId="4" borderId="7" xfId="0" applyNumberFormat="1" applyFont="1" applyFill="1" applyBorder="1" applyAlignment="1">
      <alignment/>
    </xf>
    <xf numFmtId="49" fontId="2" fillId="0" borderId="7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3" fontId="3" fillId="0" borderId="79" xfId="0" applyNumberFormat="1" applyFont="1" applyBorder="1" applyAlignment="1">
      <alignment horizontal="center"/>
    </xf>
    <xf numFmtId="3" fontId="3" fillId="0" borderId="80" xfId="0" applyNumberFormat="1" applyFont="1" applyBorder="1" applyAlignment="1">
      <alignment horizontal="center"/>
    </xf>
    <xf numFmtId="3" fontId="3" fillId="0" borderId="81" xfId="0" applyNumberFormat="1" applyFont="1" applyBorder="1" applyAlignment="1">
      <alignment horizontal="center"/>
    </xf>
    <xf numFmtId="3" fontId="4" fillId="0" borderId="82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83" xfId="0" applyNumberFormat="1" applyFont="1" applyBorder="1" applyAlignment="1">
      <alignment horizontal="center"/>
    </xf>
    <xf numFmtId="49" fontId="5" fillId="0" borderId="84" xfId="0" applyNumberFormat="1" applyFont="1" applyBorder="1" applyAlignment="1">
      <alignment horizontal="center" vertical="center"/>
    </xf>
    <xf numFmtId="49" fontId="5" fillId="0" borderId="85" xfId="0" applyNumberFormat="1" applyFont="1" applyBorder="1" applyAlignment="1">
      <alignment horizontal="center" vertical="center"/>
    </xf>
    <xf numFmtId="49" fontId="5" fillId="0" borderId="86" xfId="0" applyNumberFormat="1" applyFont="1" applyBorder="1" applyAlignment="1">
      <alignment horizontal="center" vertical="center"/>
    </xf>
    <xf numFmtId="49" fontId="2" fillId="0" borderId="87" xfId="0" applyNumberFormat="1" applyFont="1" applyBorder="1" applyAlignment="1">
      <alignment horizontal="center" vertical="center" wrapText="1"/>
    </xf>
    <xf numFmtId="49" fontId="2" fillId="0" borderId="88" xfId="0" applyNumberFormat="1" applyFont="1" applyBorder="1" applyAlignment="1">
      <alignment horizontal="center" vertical="center" wrapText="1"/>
    </xf>
    <xf numFmtId="3" fontId="2" fillId="4" borderId="89" xfId="0" applyNumberFormat="1" applyFon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center"/>
    </xf>
    <xf numFmtId="3" fontId="2" fillId="4" borderId="90" xfId="0" applyNumberFormat="1" applyFont="1" applyFill="1" applyBorder="1" applyAlignment="1">
      <alignment horizontal="center"/>
    </xf>
    <xf numFmtId="3" fontId="2" fillId="4" borderId="32" xfId="0" applyNumberFormat="1" applyFont="1" applyFill="1" applyBorder="1" applyAlignment="1">
      <alignment horizontal="center"/>
    </xf>
    <xf numFmtId="3" fontId="2" fillId="4" borderId="17" xfId="0" applyNumberFormat="1" applyFont="1" applyFill="1" applyBorder="1" applyAlignment="1">
      <alignment horizontal="center"/>
    </xf>
    <xf numFmtId="3" fontId="2" fillId="4" borderId="83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9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83" xfId="0" applyNumberFormat="1" applyFont="1" applyBorder="1" applyAlignment="1">
      <alignment horizontal="center"/>
    </xf>
    <xf numFmtId="0" fontId="1" fillId="2" borderId="3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92" xfId="0" applyFont="1" applyFill="1" applyBorder="1" applyAlignment="1">
      <alignment horizontal="center" vertical="center"/>
    </xf>
    <xf numFmtId="10" fontId="13" fillId="0" borderId="93" xfId="0" applyNumberFormat="1" applyFont="1" applyBorder="1" applyAlignment="1" applyProtection="1">
      <alignment horizontal="center" vertical="center"/>
      <protection/>
    </xf>
    <xf numFmtId="10" fontId="13" fillId="0" borderId="70" xfId="0" applyNumberFormat="1" applyFont="1" applyBorder="1" applyAlignment="1" applyProtection="1">
      <alignment horizontal="center" vertical="center"/>
      <protection/>
    </xf>
    <xf numFmtId="3" fontId="2" fillId="4" borderId="73" xfId="0" applyNumberFormat="1" applyFont="1" applyFill="1" applyBorder="1" applyAlignment="1" applyProtection="1">
      <alignment horizontal="center" vertical="center"/>
      <protection/>
    </xf>
    <xf numFmtId="10" fontId="2" fillId="4" borderId="73" xfId="0" applyNumberFormat="1" applyFont="1" applyFill="1" applyBorder="1" applyAlignment="1" applyProtection="1">
      <alignment horizontal="center" vertical="center"/>
      <protection/>
    </xf>
    <xf numFmtId="10" fontId="2" fillId="4" borderId="94" xfId="0" applyNumberFormat="1" applyFont="1" applyFill="1" applyBorder="1" applyAlignment="1" applyProtection="1">
      <alignment horizontal="center" vertical="center"/>
      <protection/>
    </xf>
    <xf numFmtId="3" fontId="2" fillId="4" borderId="95" xfId="0" applyNumberFormat="1" applyFont="1" applyFill="1" applyBorder="1" applyAlignment="1" applyProtection="1">
      <alignment horizontal="center" vertical="center"/>
      <protection/>
    </xf>
    <xf numFmtId="10" fontId="2" fillId="4" borderId="96" xfId="0" applyNumberFormat="1" applyFont="1" applyFill="1" applyBorder="1" applyAlignment="1" applyProtection="1">
      <alignment horizontal="center" vertical="center"/>
      <protection/>
    </xf>
    <xf numFmtId="10" fontId="1" fillId="0" borderId="97" xfId="0" applyNumberFormat="1" applyFont="1" applyBorder="1" applyAlignment="1" applyProtection="1">
      <alignment horizontal="center" vertical="center"/>
      <protection/>
    </xf>
    <xf numFmtId="10" fontId="1" fillId="0" borderId="98" xfId="0" applyNumberFormat="1" applyFont="1" applyBorder="1" applyAlignment="1" applyProtection="1">
      <alignment horizontal="center" vertical="center"/>
      <protection/>
    </xf>
    <xf numFmtId="10" fontId="1" fillId="0" borderId="99" xfId="0" applyNumberFormat="1" applyFont="1" applyBorder="1" applyAlignment="1" applyProtection="1">
      <alignment horizontal="center" vertical="center"/>
      <protection/>
    </xf>
    <xf numFmtId="10" fontId="1" fillId="0" borderId="100" xfId="0" applyNumberFormat="1" applyFont="1" applyBorder="1" applyAlignment="1" applyProtection="1">
      <alignment horizontal="center" vertical="center"/>
      <protection/>
    </xf>
    <xf numFmtId="10" fontId="13" fillId="0" borderId="101" xfId="0" applyNumberFormat="1" applyFont="1" applyBorder="1" applyAlignment="1" applyProtection="1">
      <alignment horizontal="center" vertical="center"/>
      <protection/>
    </xf>
    <xf numFmtId="10" fontId="13" fillId="0" borderId="71" xfId="0" applyNumberFormat="1" applyFont="1" applyBorder="1" applyAlignment="1" applyProtection="1">
      <alignment horizontal="center" vertical="center"/>
      <protection/>
    </xf>
    <xf numFmtId="10" fontId="1" fillId="0" borderId="102" xfId="0" applyNumberFormat="1" applyFont="1" applyBorder="1" applyAlignment="1" applyProtection="1">
      <alignment horizontal="center" vertical="center"/>
      <protection/>
    </xf>
    <xf numFmtId="10" fontId="1" fillId="0" borderId="103" xfId="0" applyNumberFormat="1" applyFont="1" applyBorder="1" applyAlignment="1" applyProtection="1">
      <alignment horizontal="center" vertical="center"/>
      <protection/>
    </xf>
    <xf numFmtId="3" fontId="1" fillId="0" borderId="104" xfId="0" applyNumberFormat="1" applyFont="1" applyBorder="1" applyAlignment="1" applyProtection="1">
      <alignment horizontal="center" vertical="center"/>
      <protection/>
    </xf>
    <xf numFmtId="3" fontId="1" fillId="0" borderId="105" xfId="0" applyNumberFormat="1" applyFont="1" applyBorder="1" applyAlignment="1" applyProtection="1">
      <alignment horizontal="center" vertical="center"/>
      <protection/>
    </xf>
    <xf numFmtId="3" fontId="1" fillId="0" borderId="106" xfId="0" applyNumberFormat="1" applyFont="1" applyBorder="1" applyAlignment="1" applyProtection="1">
      <alignment horizontal="center" vertical="center"/>
      <protection/>
    </xf>
    <xf numFmtId="3" fontId="1" fillId="0" borderId="107" xfId="0" applyNumberFormat="1" applyFont="1" applyBorder="1" applyAlignment="1" applyProtection="1">
      <alignment horizontal="center" vertical="center"/>
      <protection/>
    </xf>
    <xf numFmtId="3" fontId="1" fillId="4" borderId="97" xfId="0" applyNumberFormat="1" applyFont="1" applyFill="1" applyBorder="1" applyAlignment="1" applyProtection="1">
      <alignment horizontal="center" vertical="center"/>
      <protection/>
    </xf>
    <xf numFmtId="3" fontId="1" fillId="4" borderId="105" xfId="0" applyNumberFormat="1" applyFont="1" applyFill="1" applyBorder="1" applyAlignment="1" applyProtection="1">
      <alignment horizontal="center" vertical="center"/>
      <protection/>
    </xf>
    <xf numFmtId="3" fontId="1" fillId="4" borderId="99" xfId="0" applyNumberFormat="1" applyFont="1" applyFill="1" applyBorder="1" applyAlignment="1" applyProtection="1">
      <alignment horizontal="center" vertical="center"/>
      <protection/>
    </xf>
    <xf numFmtId="3" fontId="1" fillId="4" borderId="107" xfId="0" applyNumberFormat="1" applyFont="1" applyFill="1" applyBorder="1" applyAlignment="1" applyProtection="1">
      <alignment horizontal="center" vertical="center"/>
      <protection/>
    </xf>
    <xf numFmtId="3" fontId="1" fillId="0" borderId="97" xfId="0" applyNumberFormat="1" applyFont="1" applyBorder="1" applyAlignment="1" applyProtection="1">
      <alignment horizontal="center" vertical="center"/>
      <protection/>
    </xf>
    <xf numFmtId="3" fontId="1" fillId="0" borderId="99" xfId="0" applyNumberFormat="1" applyFont="1" applyBorder="1" applyAlignment="1" applyProtection="1">
      <alignment horizontal="center" vertical="center"/>
      <protection/>
    </xf>
    <xf numFmtId="0" fontId="1" fillId="0" borderId="108" xfId="0" applyFont="1" applyBorder="1" applyAlignment="1" applyProtection="1">
      <alignment horizontal="center" vertical="center"/>
      <protection/>
    </xf>
    <xf numFmtId="0" fontId="1" fillId="0" borderId="109" xfId="0" applyFont="1" applyBorder="1" applyAlignment="1" applyProtection="1">
      <alignment horizontal="center" vertical="center"/>
      <protection/>
    </xf>
    <xf numFmtId="0" fontId="1" fillId="0" borderId="110" xfId="0" applyFont="1" applyBorder="1" applyAlignment="1" applyProtection="1">
      <alignment horizontal="center" vertical="center"/>
      <protection/>
    </xf>
    <xf numFmtId="0" fontId="1" fillId="0" borderId="111" xfId="0" applyFont="1" applyBorder="1" applyAlignment="1" applyProtection="1">
      <alignment horizontal="center" vertical="center"/>
      <protection/>
    </xf>
    <xf numFmtId="3" fontId="1" fillId="0" borderId="108" xfId="0" applyNumberFormat="1" applyFont="1" applyBorder="1" applyAlignment="1" applyProtection="1">
      <alignment horizontal="center" vertical="center"/>
      <protection/>
    </xf>
    <xf numFmtId="3" fontId="1" fillId="0" borderId="110" xfId="0" applyNumberFormat="1" applyFont="1" applyBorder="1" applyAlignment="1" applyProtection="1">
      <alignment horizontal="center" vertical="center"/>
      <protection/>
    </xf>
    <xf numFmtId="10" fontId="1" fillId="0" borderId="70" xfId="0" applyNumberFormat="1" applyFont="1" applyBorder="1" applyAlignment="1" applyProtection="1">
      <alignment horizontal="center" vertical="center"/>
      <protection/>
    </xf>
    <xf numFmtId="10" fontId="1" fillId="0" borderId="112" xfId="0" applyNumberFormat="1" applyFont="1" applyBorder="1" applyAlignment="1" applyProtection="1">
      <alignment horizontal="center" vertical="center"/>
      <protection/>
    </xf>
    <xf numFmtId="3" fontId="1" fillId="0" borderId="95" xfId="0" applyNumberFormat="1" applyFont="1" applyBorder="1" applyAlignment="1" applyProtection="1">
      <alignment horizontal="center" vertical="center"/>
      <protection/>
    </xf>
    <xf numFmtId="3" fontId="1" fillId="0" borderId="73" xfId="0" applyNumberFormat="1" applyFont="1" applyBorder="1" applyAlignment="1" applyProtection="1">
      <alignment horizontal="center" vertical="center"/>
      <protection/>
    </xf>
    <xf numFmtId="3" fontId="1" fillId="4" borderId="70" xfId="0" applyNumberFormat="1" applyFont="1" applyFill="1" applyBorder="1" applyAlignment="1" applyProtection="1">
      <alignment horizontal="center" vertical="center"/>
      <protection/>
    </xf>
    <xf numFmtId="3" fontId="1" fillId="0" borderId="70" xfId="0" applyNumberFormat="1" applyFont="1" applyBorder="1" applyAlignment="1" applyProtection="1">
      <alignment horizontal="center" vertical="center"/>
      <protection/>
    </xf>
    <xf numFmtId="0" fontId="1" fillId="3" borderId="113" xfId="0" applyFont="1" applyFill="1" applyBorder="1" applyAlignment="1" applyProtection="1">
      <alignment horizontal="center" vertical="center"/>
      <protection/>
    </xf>
    <xf numFmtId="0" fontId="1" fillId="3" borderId="114" xfId="0" applyFont="1" applyFill="1" applyBorder="1" applyAlignment="1" applyProtection="1">
      <alignment horizontal="center" vertical="center"/>
      <protection/>
    </xf>
    <xf numFmtId="3" fontId="1" fillId="0" borderId="71" xfId="0" applyNumberFormat="1" applyFont="1" applyBorder="1" applyAlignment="1" applyProtection="1">
      <alignment horizontal="center" vertical="center"/>
      <protection/>
    </xf>
    <xf numFmtId="10" fontId="13" fillId="0" borderId="6" xfId="0" applyNumberFormat="1" applyFont="1" applyBorder="1" applyAlignment="1" applyProtection="1">
      <alignment horizontal="center" vertical="center"/>
      <protection/>
    </xf>
    <xf numFmtId="10" fontId="13" fillId="0" borderId="54" xfId="0" applyNumberFormat="1" applyFont="1" applyBorder="1" applyAlignment="1" applyProtection="1">
      <alignment horizontal="center" vertical="center"/>
      <protection/>
    </xf>
    <xf numFmtId="0" fontId="1" fillId="0" borderId="115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3" fontId="1" fillId="0" borderId="115" xfId="0" applyNumberFormat="1" applyFont="1" applyBorder="1" applyAlignment="1" applyProtection="1">
      <alignment horizontal="center" vertical="center"/>
      <protection/>
    </xf>
    <xf numFmtId="3" fontId="1" fillId="0" borderId="55" xfId="0" applyNumberFormat="1" applyFont="1" applyBorder="1" applyAlignment="1" applyProtection="1">
      <alignment horizontal="center" vertical="center"/>
      <protection/>
    </xf>
    <xf numFmtId="3" fontId="1" fillId="4" borderId="116" xfId="0" applyNumberFormat="1" applyFont="1" applyFill="1" applyBorder="1" applyAlignment="1" applyProtection="1">
      <alignment horizontal="center" vertical="center"/>
      <protection/>
    </xf>
    <xf numFmtId="3" fontId="1" fillId="4" borderId="55" xfId="0" applyNumberFormat="1" applyFont="1" applyFill="1" applyBorder="1" applyAlignment="1" applyProtection="1">
      <alignment horizontal="center" vertical="center"/>
      <protection/>
    </xf>
    <xf numFmtId="3" fontId="1" fillId="0" borderId="116" xfId="0" applyNumberFormat="1" applyFont="1" applyBorder="1" applyAlignment="1" applyProtection="1">
      <alignment horizontal="center" vertical="center"/>
      <protection/>
    </xf>
    <xf numFmtId="10" fontId="1" fillId="0" borderId="116" xfId="0" applyNumberFormat="1" applyFont="1" applyBorder="1" applyAlignment="1" applyProtection="1">
      <alignment horizontal="center" vertical="center"/>
      <protection/>
    </xf>
    <xf numFmtId="10" fontId="1" fillId="0" borderId="117" xfId="0" applyNumberFormat="1" applyFont="1" applyBorder="1" applyAlignment="1" applyProtection="1">
      <alignment horizontal="center" vertical="center"/>
      <protection/>
    </xf>
    <xf numFmtId="3" fontId="1" fillId="0" borderId="118" xfId="0" applyNumberFormat="1" applyFont="1" applyBorder="1" applyAlignment="1" applyProtection="1">
      <alignment horizontal="center" vertical="center"/>
      <protection/>
    </xf>
    <xf numFmtId="10" fontId="1" fillId="0" borderId="0" xfId="0" applyNumberFormat="1" applyFont="1" applyBorder="1" applyAlignment="1" applyProtection="1">
      <alignment horizontal="center" vertical="center"/>
      <protection/>
    </xf>
    <xf numFmtId="3" fontId="13" fillId="0" borderId="119" xfId="0" applyNumberFormat="1" applyFont="1" applyBorder="1" applyAlignment="1" applyProtection="1">
      <alignment horizontal="center" vertical="center"/>
      <protection/>
    </xf>
    <xf numFmtId="3" fontId="13" fillId="0" borderId="6" xfId="0" applyNumberFormat="1" applyFont="1" applyBorder="1" applyAlignment="1" applyProtection="1">
      <alignment horizontal="center" vertical="center"/>
      <protection/>
    </xf>
    <xf numFmtId="3" fontId="13" fillId="0" borderId="70" xfId="0" applyNumberFormat="1" applyFont="1" applyBorder="1" applyAlignment="1" applyProtection="1">
      <alignment horizontal="center" vertical="center"/>
      <protection/>
    </xf>
    <xf numFmtId="10" fontId="1" fillId="0" borderId="120" xfId="0" applyNumberFormat="1" applyFont="1" applyBorder="1" applyAlignment="1" applyProtection="1">
      <alignment horizontal="center" vertical="center"/>
      <protection/>
    </xf>
    <xf numFmtId="10" fontId="1" fillId="0" borderId="121" xfId="0" applyNumberFormat="1" applyFont="1" applyBorder="1" applyAlignment="1" applyProtection="1">
      <alignment horizontal="center" vertical="center"/>
      <protection/>
    </xf>
    <xf numFmtId="3" fontId="13" fillId="0" borderId="122" xfId="0" applyNumberFormat="1" applyFont="1" applyBorder="1" applyAlignment="1" applyProtection="1">
      <alignment horizontal="center" vertical="center"/>
      <protection/>
    </xf>
    <xf numFmtId="3" fontId="13" fillId="0" borderId="54" xfId="0" applyNumberFormat="1" applyFont="1" applyBorder="1" applyAlignment="1" applyProtection="1">
      <alignment horizontal="center" vertical="center"/>
      <protection/>
    </xf>
    <xf numFmtId="3" fontId="13" fillId="0" borderId="71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1" fillId="2" borderId="123" xfId="0" applyFont="1" applyFill="1" applyBorder="1" applyAlignment="1" applyProtection="1">
      <alignment horizontal="center" vertical="center"/>
      <protection/>
    </xf>
    <xf numFmtId="0" fontId="1" fillId="2" borderId="69" xfId="0" applyFont="1" applyFill="1" applyBorder="1" applyAlignment="1" applyProtection="1">
      <alignment horizontal="center" vertical="center"/>
      <protection/>
    </xf>
    <xf numFmtId="0" fontId="1" fillId="2" borderId="115" xfId="0" applyFont="1" applyFill="1" applyBorder="1" applyAlignment="1" applyProtection="1">
      <alignment horizontal="center" vertical="center"/>
      <protection/>
    </xf>
    <xf numFmtId="0" fontId="1" fillId="2" borderId="38" xfId="0" applyFont="1" applyFill="1" applyBorder="1" applyAlignment="1" applyProtection="1">
      <alignment horizontal="center" vertical="center"/>
      <protection/>
    </xf>
    <xf numFmtId="0" fontId="1" fillId="2" borderId="110" xfId="0" applyFont="1" applyFill="1" applyBorder="1" applyAlignment="1" applyProtection="1">
      <alignment horizontal="center" vertical="center"/>
      <protection/>
    </xf>
    <xf numFmtId="0" fontId="1" fillId="2" borderId="111" xfId="0" applyFont="1" applyFill="1" applyBorder="1" applyAlignment="1" applyProtection="1">
      <alignment horizontal="center" vertical="center"/>
      <protection/>
    </xf>
    <xf numFmtId="3" fontId="1" fillId="0" borderId="123" xfId="0" applyNumberFormat="1" applyFont="1" applyBorder="1" applyAlignment="1" applyProtection="1">
      <alignment horizontal="center" vertical="center"/>
      <protection/>
    </xf>
    <xf numFmtId="3" fontId="1" fillId="0" borderId="124" xfId="0" applyNumberFormat="1" applyFont="1" applyBorder="1" applyAlignment="1" applyProtection="1">
      <alignment horizontal="center" vertical="center"/>
      <protection/>
    </xf>
    <xf numFmtId="3" fontId="1" fillId="4" borderId="120" xfId="0" applyNumberFormat="1" applyFont="1" applyFill="1" applyBorder="1" applyAlignment="1" applyProtection="1">
      <alignment horizontal="center" vertical="center"/>
      <protection/>
    </xf>
    <xf numFmtId="3" fontId="1" fillId="4" borderId="124" xfId="0" applyNumberFormat="1" applyFont="1" applyFill="1" applyBorder="1" applyAlignment="1" applyProtection="1">
      <alignment horizontal="center" vertical="center"/>
      <protection/>
    </xf>
    <xf numFmtId="3" fontId="1" fillId="0" borderId="120" xfId="0" applyNumberFormat="1" applyFont="1" applyBorder="1" applyAlignment="1" applyProtection="1">
      <alignment horizontal="center" vertical="center"/>
      <protection/>
    </xf>
    <xf numFmtId="10" fontId="1" fillId="0" borderId="125" xfId="0" applyNumberFormat="1" applyFont="1" applyBorder="1" applyAlignment="1" applyProtection="1">
      <alignment horizontal="center" vertical="center"/>
      <protection/>
    </xf>
    <xf numFmtId="3" fontId="1" fillId="0" borderId="126" xfId="0" applyNumberFormat="1" applyFont="1" applyBorder="1" applyAlignment="1" applyProtection="1">
      <alignment horizontal="center" vertical="center"/>
      <protection/>
    </xf>
    <xf numFmtId="3" fontId="6" fillId="3" borderId="127" xfId="0" applyNumberFormat="1" applyFont="1" applyFill="1" applyBorder="1" applyAlignment="1" applyProtection="1">
      <alignment horizontal="center" vertical="center" shrinkToFit="1"/>
      <protection/>
    </xf>
    <xf numFmtId="3" fontId="6" fillId="3" borderId="128" xfId="0" applyNumberFormat="1" applyFont="1" applyFill="1" applyBorder="1" applyAlignment="1" applyProtection="1">
      <alignment horizontal="center" vertical="center" shrinkToFit="1"/>
      <protection/>
    </xf>
    <xf numFmtId="3" fontId="6" fillId="3" borderId="61" xfId="0" applyNumberFormat="1" applyFont="1" applyFill="1" applyBorder="1" applyAlignment="1" applyProtection="1">
      <alignment horizontal="center" vertical="center" shrinkToFit="1"/>
      <protection/>
    </xf>
    <xf numFmtId="3" fontId="6" fillId="3" borderId="38" xfId="0" applyNumberFormat="1" applyFont="1" applyFill="1" applyBorder="1" applyAlignment="1" applyProtection="1">
      <alignment horizontal="center" vertical="center" shrinkToFit="1"/>
      <protection/>
    </xf>
    <xf numFmtId="3" fontId="6" fillId="3" borderId="129" xfId="0" applyNumberFormat="1" applyFont="1" applyFill="1" applyBorder="1" applyAlignment="1" applyProtection="1">
      <alignment horizontal="center" vertical="center" shrinkToFit="1"/>
      <protection/>
    </xf>
    <xf numFmtId="3" fontId="6" fillId="3" borderId="130" xfId="0" applyNumberFormat="1" applyFont="1" applyFill="1" applyBorder="1" applyAlignment="1" applyProtection="1">
      <alignment horizontal="center" vertical="center" shrinkToFit="1"/>
      <protection/>
    </xf>
    <xf numFmtId="3" fontId="2" fillId="4" borderId="17" xfId="0" applyNumberFormat="1" applyFont="1" applyFill="1" applyBorder="1" applyAlignment="1" applyProtection="1">
      <alignment horizontal="center"/>
      <protection/>
    </xf>
    <xf numFmtId="3" fontId="2" fillId="0" borderId="17" xfId="0" applyNumberFormat="1" applyFont="1" applyBorder="1" applyAlignment="1" applyProtection="1">
      <alignment horizontal="center"/>
      <protection/>
    </xf>
    <xf numFmtId="49" fontId="2" fillId="5" borderId="11" xfId="0" applyNumberFormat="1" applyFont="1" applyFill="1" applyBorder="1" applyAlignment="1" applyProtection="1">
      <alignment horizontal="center" vertical="center"/>
      <protection/>
    </xf>
    <xf numFmtId="3" fontId="4" fillId="0" borderId="80" xfId="0" applyNumberFormat="1" applyFont="1" applyBorder="1" applyAlignment="1" applyProtection="1">
      <alignment horizontal="center" vertical="center"/>
      <protection/>
    </xf>
    <xf numFmtId="10" fontId="2" fillId="0" borderId="123" xfId="0" applyNumberFormat="1" applyFont="1" applyBorder="1" applyAlignment="1" applyProtection="1">
      <alignment horizontal="center" vertical="center"/>
      <protection/>
    </xf>
    <xf numFmtId="10" fontId="2" fillId="0" borderId="121" xfId="0" applyNumberFormat="1" applyFont="1" applyBorder="1" applyAlignment="1" applyProtection="1">
      <alignment horizontal="center" vertical="center"/>
      <protection/>
    </xf>
    <xf numFmtId="10" fontId="2" fillId="0" borderId="131" xfId="0" applyNumberFormat="1" applyFont="1" applyBorder="1" applyAlignment="1" applyProtection="1">
      <alignment horizontal="center" vertical="center"/>
      <protection/>
    </xf>
    <xf numFmtId="10" fontId="2" fillId="0" borderId="115" xfId="0" applyNumberFormat="1" applyFont="1" applyBorder="1" applyAlignment="1" applyProtection="1">
      <alignment horizontal="center" vertical="center"/>
      <protection/>
    </xf>
    <xf numFmtId="10" fontId="2" fillId="0" borderId="0" xfId="0" applyNumberFormat="1" applyFont="1" applyBorder="1" applyAlignment="1" applyProtection="1">
      <alignment horizontal="center" vertical="center"/>
      <protection/>
    </xf>
    <xf numFmtId="10" fontId="2" fillId="0" borderId="132" xfId="0" applyNumberFormat="1" applyFont="1" applyBorder="1" applyAlignment="1" applyProtection="1">
      <alignment horizontal="center" vertical="center"/>
      <protection/>
    </xf>
    <xf numFmtId="10" fontId="2" fillId="0" borderId="133" xfId="0" applyNumberFormat="1" applyFont="1" applyBorder="1" applyAlignment="1" applyProtection="1">
      <alignment horizontal="center" vertical="center"/>
      <protection/>
    </xf>
    <xf numFmtId="10" fontId="2" fillId="0" borderId="7" xfId="0" applyNumberFormat="1" applyFont="1" applyBorder="1" applyAlignment="1" applyProtection="1">
      <alignment horizontal="center" vertical="center"/>
      <protection/>
    </xf>
    <xf numFmtId="10" fontId="2" fillId="0" borderId="134" xfId="0" applyNumberFormat="1" applyFont="1" applyBorder="1" applyAlignment="1" applyProtection="1">
      <alignment horizontal="center" vertical="center"/>
      <protection/>
    </xf>
    <xf numFmtId="3" fontId="5" fillId="0" borderId="17" xfId="0" applyNumberFormat="1" applyFont="1" applyBorder="1" applyAlignment="1" applyProtection="1">
      <alignment horizontal="center" vertical="center"/>
      <protection/>
    </xf>
    <xf numFmtId="3" fontId="2" fillId="0" borderId="17" xfId="0" applyNumberFormat="1" applyFont="1" applyBorder="1" applyAlignment="1" applyProtection="1">
      <alignment horizontal="center" vertical="center"/>
      <protection/>
    </xf>
    <xf numFmtId="3" fontId="2" fillId="0" borderId="123" xfId="0" applyNumberFormat="1" applyFont="1" applyBorder="1" applyAlignment="1" applyProtection="1">
      <alignment horizontal="center" vertical="center"/>
      <protection/>
    </xf>
    <xf numFmtId="3" fontId="2" fillId="0" borderId="121" xfId="0" applyNumberFormat="1" applyFont="1" applyBorder="1" applyAlignment="1" applyProtection="1">
      <alignment horizontal="center" vertical="center"/>
      <protection/>
    </xf>
    <xf numFmtId="3" fontId="2" fillId="0" borderId="131" xfId="0" applyNumberFormat="1" applyFont="1" applyBorder="1" applyAlignment="1" applyProtection="1">
      <alignment horizontal="center" vertical="center"/>
      <protection/>
    </xf>
    <xf numFmtId="3" fontId="2" fillId="0" borderId="115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3" fontId="2" fillId="0" borderId="132" xfId="0" applyNumberFormat="1" applyFont="1" applyBorder="1" applyAlignment="1" applyProtection="1">
      <alignment horizontal="center" vertical="center"/>
      <protection/>
    </xf>
    <xf numFmtId="3" fontId="2" fillId="0" borderId="133" xfId="0" applyNumberFormat="1" applyFont="1" applyBorder="1" applyAlignment="1" applyProtection="1">
      <alignment horizontal="center" vertical="center"/>
      <protection/>
    </xf>
    <xf numFmtId="3" fontId="2" fillId="0" borderId="7" xfId="0" applyNumberFormat="1" applyFont="1" applyBorder="1" applyAlignment="1" applyProtection="1">
      <alignment horizontal="center" vertical="center"/>
      <protection/>
    </xf>
    <xf numFmtId="3" fontId="2" fillId="0" borderId="134" xfId="0" applyNumberFormat="1" applyFont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3" fontId="4" fillId="0" borderId="135" xfId="0" applyNumberFormat="1" applyFont="1" applyBorder="1" applyAlignment="1" applyProtection="1">
      <alignment horizontal="center" vertical="center"/>
      <protection/>
    </xf>
    <xf numFmtId="3" fontId="4" fillId="0" borderId="136" xfId="0" applyNumberFormat="1" applyFont="1" applyBorder="1" applyAlignment="1" applyProtection="1">
      <alignment horizontal="center" vertical="center"/>
      <protection/>
    </xf>
    <xf numFmtId="3" fontId="4" fillId="0" borderId="137" xfId="0" applyNumberFormat="1" applyFont="1" applyBorder="1" applyAlignment="1" applyProtection="1">
      <alignment horizontal="center" vertical="center"/>
      <protection/>
    </xf>
    <xf numFmtId="0" fontId="8" fillId="2" borderId="78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center" vertical="center"/>
      <protection/>
    </xf>
    <xf numFmtId="0" fontId="8" fillId="2" borderId="77" xfId="0" applyFont="1" applyFill="1" applyBorder="1" applyAlignment="1" applyProtection="1">
      <alignment horizontal="center" vertical="center"/>
      <protection/>
    </xf>
    <xf numFmtId="0" fontId="8" fillId="0" borderId="92" xfId="0" applyFont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82" xfId="0" applyNumberFormat="1" applyFont="1" applyBorder="1" applyAlignment="1" applyProtection="1">
      <alignment horizontal="center" vertical="center" textRotation="255" shrinkToFit="1"/>
      <protection/>
    </xf>
    <xf numFmtId="49" fontId="5" fillId="0" borderId="138" xfId="0" applyNumberFormat="1" applyFont="1" applyBorder="1" applyAlignment="1" applyProtection="1">
      <alignment horizontal="center" vertical="center" textRotation="255" shrinkToFit="1"/>
      <protection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49" fontId="9" fillId="0" borderId="82" xfId="0" applyNumberFormat="1" applyFont="1" applyBorder="1" applyAlignment="1" applyProtection="1">
      <alignment horizontal="center" vertical="center" textRotation="255" shrinkToFit="1"/>
      <protection/>
    </xf>
    <xf numFmtId="49" fontId="9" fillId="0" borderId="138" xfId="0" applyNumberFormat="1" applyFont="1" applyBorder="1" applyAlignment="1" applyProtection="1">
      <alignment horizontal="center" vertical="center" textRotation="255" shrinkToFit="1"/>
      <protection/>
    </xf>
    <xf numFmtId="0" fontId="8" fillId="2" borderId="92" xfId="0" applyFont="1" applyFill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 textRotation="255" shrinkToFit="1"/>
      <protection/>
    </xf>
    <xf numFmtId="0" fontId="12" fillId="0" borderId="82" xfId="0" applyFont="1" applyBorder="1" applyAlignment="1">
      <alignment/>
    </xf>
    <xf numFmtId="0" fontId="12" fillId="0" borderId="138" xfId="0" applyFont="1" applyBorder="1" applyAlignment="1">
      <alignment/>
    </xf>
    <xf numFmtId="3" fontId="6" fillId="3" borderId="84" xfId="0" applyNumberFormat="1" applyFont="1" applyFill="1" applyBorder="1" applyAlignment="1" applyProtection="1">
      <alignment horizontal="center" textRotation="255" shrinkToFit="1"/>
      <protection/>
    </xf>
    <xf numFmtId="0" fontId="12" fillId="3" borderId="85" xfId="0" applyFont="1" applyFill="1" applyBorder="1" applyAlignment="1">
      <alignment horizontal="center" textRotation="255" shrinkToFit="1"/>
    </xf>
    <xf numFmtId="0" fontId="12" fillId="3" borderId="86" xfId="0" applyFont="1" applyFill="1" applyBorder="1" applyAlignment="1">
      <alignment horizontal="center" textRotation="255" shrinkToFit="1"/>
    </xf>
    <xf numFmtId="49" fontId="2" fillId="3" borderId="87" xfId="0" applyNumberFormat="1" applyFont="1" applyFill="1" applyBorder="1" applyAlignment="1" applyProtection="1">
      <alignment horizontal="center" vertical="center" wrapText="1"/>
      <protection/>
    </xf>
    <xf numFmtId="49" fontId="2" fillId="3" borderId="76" xfId="0" applyNumberFormat="1" applyFont="1" applyFill="1" applyBorder="1" applyAlignment="1" applyProtection="1">
      <alignment horizontal="center" vertical="center" wrapText="1"/>
      <protection/>
    </xf>
    <xf numFmtId="49" fontId="2" fillId="3" borderId="88" xfId="0" applyNumberFormat="1" applyFont="1" applyFill="1" applyBorder="1" applyAlignment="1" applyProtection="1">
      <alignment horizontal="center" vertical="center" wrapText="1"/>
      <protection/>
    </xf>
    <xf numFmtId="3" fontId="1" fillId="0" borderId="50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3" fontId="1" fillId="4" borderId="2" xfId="0" applyNumberFormat="1" applyFont="1" applyFill="1" applyBorder="1" applyAlignment="1" applyProtection="1">
      <alignment horizontal="center"/>
      <protection/>
    </xf>
    <xf numFmtId="10" fontId="1" fillId="0" borderId="2" xfId="0" applyNumberFormat="1" applyFont="1" applyBorder="1" applyAlignment="1" applyProtection="1">
      <alignment horizontal="center"/>
      <protection/>
    </xf>
    <xf numFmtId="10" fontId="1" fillId="0" borderId="52" xfId="0" applyNumberFormat="1" applyFont="1" applyBorder="1" applyAlignment="1" applyProtection="1">
      <alignment horizontal="center"/>
      <protection/>
    </xf>
    <xf numFmtId="3" fontId="1" fillId="0" borderId="29" xfId="0" applyNumberFormat="1" applyFont="1" applyBorder="1" applyAlignment="1" applyProtection="1">
      <alignment horizontal="center"/>
      <protection/>
    </xf>
    <xf numFmtId="10" fontId="1" fillId="0" borderId="51" xfId="0" applyNumberFormat="1" applyFont="1" applyBorder="1" applyAlignment="1" applyProtection="1">
      <alignment horizontal="center"/>
      <protection/>
    </xf>
    <xf numFmtId="3" fontId="1" fillId="0" borderId="40" xfId="0" applyNumberFormat="1" applyFont="1" applyBorder="1" applyAlignment="1" applyProtection="1">
      <alignment horizontal="center"/>
      <protection/>
    </xf>
    <xf numFmtId="3" fontId="1" fillId="0" borderId="3" xfId="0" applyNumberFormat="1" applyFont="1" applyBorder="1" applyAlignment="1" applyProtection="1">
      <alignment horizontal="center"/>
      <protection/>
    </xf>
    <xf numFmtId="3" fontId="1" fillId="4" borderId="3" xfId="0" applyNumberFormat="1" applyFont="1" applyFill="1" applyBorder="1" applyAlignment="1" applyProtection="1">
      <alignment horizontal="center"/>
      <protection/>
    </xf>
    <xf numFmtId="10" fontId="1" fillId="0" borderId="3" xfId="0" applyNumberFormat="1" applyFont="1" applyBorder="1" applyAlignment="1" applyProtection="1">
      <alignment horizontal="center"/>
      <protection/>
    </xf>
    <xf numFmtId="10" fontId="1" fillId="0" borderId="44" xfId="0" applyNumberFormat="1" applyFont="1" applyBorder="1" applyAlignment="1" applyProtection="1">
      <alignment horizontal="center"/>
      <protection/>
    </xf>
    <xf numFmtId="10" fontId="1" fillId="0" borderId="48" xfId="0" applyNumberFormat="1" applyFont="1" applyBorder="1" applyAlignment="1" applyProtection="1">
      <alignment horizontal="center"/>
      <protection/>
    </xf>
    <xf numFmtId="3" fontId="1" fillId="0" borderId="41" xfId="0" applyNumberFormat="1" applyFont="1" applyBorder="1" applyAlignment="1" applyProtection="1">
      <alignment horizontal="center"/>
      <protection/>
    </xf>
    <xf numFmtId="3" fontId="1" fillId="0" borderId="8" xfId="0" applyNumberFormat="1" applyFont="1" applyBorder="1" applyAlignment="1" applyProtection="1">
      <alignment horizontal="center"/>
      <protection/>
    </xf>
    <xf numFmtId="3" fontId="1" fillId="4" borderId="8" xfId="0" applyNumberFormat="1" applyFont="1" applyFill="1" applyBorder="1" applyAlignment="1" applyProtection="1">
      <alignment horizontal="center"/>
      <protection/>
    </xf>
    <xf numFmtId="10" fontId="1" fillId="0" borderId="8" xfId="0" applyNumberFormat="1" applyFont="1" applyBorder="1" applyAlignment="1" applyProtection="1">
      <alignment horizontal="center"/>
      <protection/>
    </xf>
    <xf numFmtId="10" fontId="1" fillId="0" borderId="45" xfId="0" applyNumberFormat="1" applyFont="1" applyBorder="1" applyAlignment="1" applyProtection="1">
      <alignment horizontal="center"/>
      <protection/>
    </xf>
    <xf numFmtId="3" fontId="1" fillId="0" borderId="139" xfId="0" applyNumberFormat="1" applyFont="1" applyBorder="1" applyAlignment="1" applyProtection="1">
      <alignment horizontal="center"/>
      <protection/>
    </xf>
    <xf numFmtId="10" fontId="1" fillId="0" borderId="49" xfId="0" applyNumberFormat="1" applyFont="1" applyBorder="1" applyAlignment="1" applyProtection="1">
      <alignment horizontal="center"/>
      <protection/>
    </xf>
    <xf numFmtId="3" fontId="1" fillId="0" borderId="53" xfId="0" applyNumberFormat="1" applyFont="1" applyBorder="1" applyAlignment="1" applyProtection="1">
      <alignment horizontal="center"/>
      <protection/>
    </xf>
    <xf numFmtId="3" fontId="1" fillId="0" borderId="22" xfId="0" applyNumberFormat="1" applyFont="1" applyBorder="1" applyAlignment="1" applyProtection="1">
      <alignment horizontal="center"/>
      <protection/>
    </xf>
    <xf numFmtId="3" fontId="1" fillId="4" borderId="22" xfId="0" applyNumberFormat="1" applyFont="1" applyFill="1" applyBorder="1" applyAlignment="1" applyProtection="1">
      <alignment horizontal="center"/>
      <protection/>
    </xf>
    <xf numFmtId="10" fontId="1" fillId="0" borderId="22" xfId="0" applyNumberFormat="1" applyFont="1" applyBorder="1" applyAlignment="1" applyProtection="1">
      <alignment horizontal="center"/>
      <protection/>
    </xf>
    <xf numFmtId="10" fontId="1" fillId="0" borderId="59" xfId="0" applyNumberFormat="1" applyFont="1" applyBorder="1" applyAlignment="1" applyProtection="1">
      <alignment horizontal="center"/>
      <protection/>
    </xf>
    <xf numFmtId="3" fontId="1" fillId="0" borderId="140" xfId="0" applyNumberFormat="1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/>
    </xf>
    <xf numFmtId="10" fontId="1" fillId="0" borderId="58" xfId="0" applyNumberFormat="1" applyFont="1" applyBorder="1" applyAlignment="1" applyProtection="1">
      <alignment horizontal="center"/>
      <protection/>
    </xf>
    <xf numFmtId="3" fontId="1" fillId="0" borderId="141" xfId="0" applyNumberFormat="1" applyFont="1" applyBorder="1" applyAlignment="1" applyProtection="1">
      <alignment horizontal="center"/>
      <protection/>
    </xf>
    <xf numFmtId="3" fontId="1" fillId="0" borderId="19" xfId="0" applyNumberFormat="1" applyFont="1" applyBorder="1" applyAlignment="1" applyProtection="1">
      <alignment horizontal="center"/>
      <protection/>
    </xf>
    <xf numFmtId="3" fontId="1" fillId="4" borderId="19" xfId="0" applyNumberFormat="1" applyFont="1" applyFill="1" applyBorder="1" applyAlignment="1" applyProtection="1">
      <alignment horizontal="center"/>
      <protection/>
    </xf>
    <xf numFmtId="10" fontId="1" fillId="0" borderId="19" xfId="0" applyNumberFormat="1" applyFont="1" applyBorder="1" applyAlignment="1" applyProtection="1">
      <alignment horizontal="center"/>
      <protection/>
    </xf>
    <xf numFmtId="10" fontId="1" fillId="0" borderId="57" xfId="0" applyNumberFormat="1" applyFont="1" applyBorder="1" applyAlignment="1" applyProtection="1">
      <alignment horizontal="center"/>
      <protection/>
    </xf>
    <xf numFmtId="10" fontId="1" fillId="0" borderId="56" xfId="0" applyNumberFormat="1" applyFont="1" applyBorder="1" applyAlignment="1" applyProtection="1">
      <alignment horizontal="center"/>
      <protection/>
    </xf>
    <xf numFmtId="3" fontId="6" fillId="4" borderId="10" xfId="0" applyNumberFormat="1" applyFont="1" applyFill="1" applyBorder="1" applyAlignment="1" applyProtection="1">
      <alignment horizontal="center"/>
      <protection/>
    </xf>
    <xf numFmtId="10" fontId="6" fillId="4" borderId="10" xfId="0" applyNumberFormat="1" applyFont="1" applyFill="1" applyBorder="1" applyAlignment="1" applyProtection="1">
      <alignment horizontal="center"/>
      <protection/>
    </xf>
    <xf numFmtId="10" fontId="6" fillId="4" borderId="46" xfId="0" applyNumberFormat="1" applyFont="1" applyFill="1" applyBorder="1" applyAlignment="1" applyProtection="1">
      <alignment horizontal="center"/>
      <protection/>
    </xf>
    <xf numFmtId="3" fontId="6" fillId="4" borderId="140" xfId="0" applyNumberFormat="1" applyFont="1" applyFill="1" applyBorder="1" applyAlignment="1" applyProtection="1">
      <alignment horizontal="center"/>
      <protection/>
    </xf>
    <xf numFmtId="10" fontId="6" fillId="4" borderId="3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2"/>
  <sheetViews>
    <sheetView zoomScale="50" zoomScaleNormal="50" workbookViewId="0" topLeftCell="A1">
      <pane xSplit="2" ySplit="5" topLeftCell="C33" activePane="bottomRight" state="frozen"/>
      <selection pane="topLeft" activeCell="A230" sqref="A230:AD265"/>
      <selection pane="topRight" activeCell="A230" sqref="A230:AD265"/>
      <selection pane="bottomLeft" activeCell="A230" sqref="A230:AD265"/>
      <selection pane="bottomRight" activeCell="C42" sqref="C42:R71"/>
    </sheetView>
  </sheetViews>
  <sheetFormatPr defaultColWidth="9.625" defaultRowHeight="12.75"/>
  <cols>
    <col min="1" max="1" width="6.00390625" style="3" bestFit="1" customWidth="1"/>
    <col min="2" max="2" width="18.375" style="8" customWidth="1"/>
    <col min="3" max="3" width="9.625" style="9" customWidth="1"/>
    <col min="4" max="4" width="9.625" style="7" customWidth="1"/>
    <col min="5" max="5" width="8.75390625" style="7" customWidth="1"/>
    <col min="6" max="6" width="11.125" style="25" customWidth="1"/>
    <col min="7" max="8" width="9.625" style="7" customWidth="1"/>
    <col min="9" max="9" width="8.75390625" style="7" customWidth="1"/>
    <col min="10" max="10" width="11.125" style="25" customWidth="1"/>
    <col min="11" max="12" width="9.625" style="7" customWidth="1"/>
    <col min="13" max="13" width="8.75390625" style="7" customWidth="1"/>
    <col min="14" max="14" width="11.125" style="25" customWidth="1"/>
    <col min="15" max="16" width="9.625" style="7" customWidth="1"/>
    <col min="17" max="17" width="11.625" style="7" customWidth="1"/>
    <col min="18" max="18" width="11.125" style="25" customWidth="1"/>
    <col min="19" max="16384" width="9.625" style="3" customWidth="1"/>
  </cols>
  <sheetData>
    <row r="1" spans="1:55" s="1" customFormat="1" ht="19.5" thickBot="1" thickTop="1">
      <c r="A1" s="338" t="s">
        <v>58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40"/>
      <c r="S1" s="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16" customFormat="1" ht="15.75">
      <c r="A2" s="341" t="s">
        <v>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  <c r="S2" s="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s="2" customFormat="1" ht="12.75" customHeight="1">
      <c r="A3" s="344" t="s">
        <v>19</v>
      </c>
      <c r="B3" s="347" t="s">
        <v>5</v>
      </c>
      <c r="C3" s="349" t="s">
        <v>2</v>
      </c>
      <c r="D3" s="350"/>
      <c r="E3" s="350"/>
      <c r="F3" s="350"/>
      <c r="G3" s="350"/>
      <c r="H3" s="350"/>
      <c r="I3" s="350"/>
      <c r="J3" s="351"/>
      <c r="K3" s="352" t="s">
        <v>4</v>
      </c>
      <c r="L3" s="353"/>
      <c r="M3" s="353"/>
      <c r="N3" s="353"/>
      <c r="O3" s="353"/>
      <c r="P3" s="353"/>
      <c r="Q3" s="353"/>
      <c r="R3" s="354"/>
      <c r="S3" s="1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12.75">
      <c r="A4" s="345"/>
      <c r="B4" s="333"/>
      <c r="C4" s="355" t="s">
        <v>0</v>
      </c>
      <c r="D4" s="355"/>
      <c r="E4" s="355"/>
      <c r="F4" s="355"/>
      <c r="G4" s="355" t="s">
        <v>1</v>
      </c>
      <c r="H4" s="355"/>
      <c r="I4" s="355"/>
      <c r="J4" s="356"/>
      <c r="K4" s="357" t="s">
        <v>0</v>
      </c>
      <c r="L4" s="355"/>
      <c r="M4" s="355"/>
      <c r="N4" s="355"/>
      <c r="O4" s="355" t="s">
        <v>1</v>
      </c>
      <c r="P4" s="355"/>
      <c r="Q4" s="355"/>
      <c r="R4" s="358"/>
      <c r="S4" s="1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s="34" customFormat="1" ht="13.5" thickBot="1">
      <c r="A5" s="345"/>
      <c r="B5" s="348"/>
      <c r="C5" s="26">
        <v>1998</v>
      </c>
      <c r="D5" s="27">
        <v>1999</v>
      </c>
      <c r="E5" s="28" t="s">
        <v>61</v>
      </c>
      <c r="F5" s="28" t="s">
        <v>3</v>
      </c>
      <c r="G5" s="26">
        <v>1998</v>
      </c>
      <c r="H5" s="29">
        <v>1999</v>
      </c>
      <c r="I5" s="28" t="s">
        <v>61</v>
      </c>
      <c r="J5" s="128" t="s">
        <v>3</v>
      </c>
      <c r="K5" s="30">
        <v>1998</v>
      </c>
      <c r="L5" s="27">
        <v>1999</v>
      </c>
      <c r="M5" s="28" t="s">
        <v>61</v>
      </c>
      <c r="N5" s="28" t="s">
        <v>3</v>
      </c>
      <c r="O5" s="26">
        <v>1998</v>
      </c>
      <c r="P5" s="29">
        <v>1999</v>
      </c>
      <c r="Q5" s="28" t="s">
        <v>61</v>
      </c>
      <c r="R5" s="31" t="s">
        <v>3</v>
      </c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</row>
    <row r="6" spans="1:55" ht="13.5" thickTop="1">
      <c r="A6" s="337" t="s">
        <v>21</v>
      </c>
      <c r="B6" s="82" t="s">
        <v>39</v>
      </c>
      <c r="C6" s="122">
        <v>3603</v>
      </c>
      <c r="D6" s="105">
        <v>3700</v>
      </c>
      <c r="E6" s="117">
        <v>97</v>
      </c>
      <c r="F6" s="133">
        <v>0.02692200943658052</v>
      </c>
      <c r="G6" s="104">
        <v>7970</v>
      </c>
      <c r="H6" s="105">
        <v>7457</v>
      </c>
      <c r="I6" s="117">
        <v>-513</v>
      </c>
      <c r="J6" s="129">
        <v>-0.06436637390213296</v>
      </c>
      <c r="K6" s="104">
        <v>2603</v>
      </c>
      <c r="L6" s="105">
        <v>1881</v>
      </c>
      <c r="M6" s="117">
        <v>-722</v>
      </c>
      <c r="N6" s="133">
        <v>-0.2773722627737226</v>
      </c>
      <c r="O6" s="104">
        <v>3132</v>
      </c>
      <c r="P6" s="105">
        <v>2542</v>
      </c>
      <c r="Q6" s="117">
        <v>-590</v>
      </c>
      <c r="R6" s="133">
        <v>-0.1883780332056194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114" customFormat="1" ht="12.75">
      <c r="A7" s="337"/>
      <c r="B7" s="113" t="s">
        <v>40</v>
      </c>
      <c r="C7" s="123">
        <v>649</v>
      </c>
      <c r="D7" s="38">
        <v>760</v>
      </c>
      <c r="E7" s="6">
        <v>111</v>
      </c>
      <c r="F7" s="134">
        <v>0.17103235747303547</v>
      </c>
      <c r="G7" s="39">
        <v>2579</v>
      </c>
      <c r="H7" s="38">
        <v>5471</v>
      </c>
      <c r="I7" s="6">
        <v>2892</v>
      </c>
      <c r="J7" s="130">
        <v>1.1213648701046917</v>
      </c>
      <c r="K7" s="39">
        <v>44</v>
      </c>
      <c r="L7" s="38">
        <v>105</v>
      </c>
      <c r="M7" s="6">
        <v>61</v>
      </c>
      <c r="N7" s="134">
        <v>1.3863636363636362</v>
      </c>
      <c r="O7" s="39">
        <v>108</v>
      </c>
      <c r="P7" s="38">
        <v>453</v>
      </c>
      <c r="Q7" s="6">
        <v>345</v>
      </c>
      <c r="R7" s="134">
        <v>3.1944444444444446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2.75">
      <c r="A8" s="359"/>
      <c r="B8" s="100" t="s">
        <v>30</v>
      </c>
      <c r="C8" s="124">
        <v>582</v>
      </c>
      <c r="D8" s="38">
        <v>906</v>
      </c>
      <c r="E8" s="6">
        <v>324</v>
      </c>
      <c r="F8" s="134">
        <v>0.5567010309278351</v>
      </c>
      <c r="G8" s="40">
        <v>1086</v>
      </c>
      <c r="H8" s="38">
        <v>1945</v>
      </c>
      <c r="I8" s="6">
        <v>859</v>
      </c>
      <c r="J8" s="130">
        <v>0.79097605893186</v>
      </c>
      <c r="K8" s="40">
        <v>70</v>
      </c>
      <c r="L8" s="38">
        <v>196</v>
      </c>
      <c r="M8" s="6">
        <v>126</v>
      </c>
      <c r="N8" s="134">
        <v>1.8</v>
      </c>
      <c r="O8" s="39">
        <v>111</v>
      </c>
      <c r="P8" s="38">
        <v>230</v>
      </c>
      <c r="Q8" s="6">
        <v>119</v>
      </c>
      <c r="R8" s="134">
        <v>1.0720720720720722</v>
      </c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</row>
    <row r="9" spans="1:55" s="16" customFormat="1" ht="12.75">
      <c r="A9" s="334" t="s">
        <v>26</v>
      </c>
      <c r="B9" s="112" t="s">
        <v>41</v>
      </c>
      <c r="C9" s="123">
        <v>478</v>
      </c>
      <c r="D9" s="38">
        <v>495</v>
      </c>
      <c r="E9" s="6">
        <v>17</v>
      </c>
      <c r="F9" s="134">
        <v>0.03556485355648542</v>
      </c>
      <c r="G9" s="39">
        <v>1529</v>
      </c>
      <c r="H9" s="38">
        <v>2810</v>
      </c>
      <c r="I9" s="6">
        <v>1281</v>
      </c>
      <c r="J9" s="130">
        <v>0.8378024852844996</v>
      </c>
      <c r="K9" s="39">
        <v>36</v>
      </c>
      <c r="L9" s="38">
        <v>33</v>
      </c>
      <c r="M9" s="6">
        <v>-3</v>
      </c>
      <c r="N9" s="134">
        <v>-0.08333333333333337</v>
      </c>
      <c r="O9" s="39">
        <v>222</v>
      </c>
      <c r="P9" s="38">
        <v>82</v>
      </c>
      <c r="Q9" s="6">
        <v>-140</v>
      </c>
      <c r="R9" s="134">
        <v>-0.6306306306306306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ht="12.75">
      <c r="A10" s="360"/>
      <c r="B10" s="116" t="s">
        <v>31</v>
      </c>
      <c r="C10" s="124">
        <v>2203</v>
      </c>
      <c r="D10" s="38">
        <v>1929</v>
      </c>
      <c r="E10" s="6">
        <v>-274</v>
      </c>
      <c r="F10" s="134">
        <v>-0.1243758511121198</v>
      </c>
      <c r="G10" s="40">
        <v>2984</v>
      </c>
      <c r="H10" s="38">
        <v>8841</v>
      </c>
      <c r="I10" s="6">
        <v>5857</v>
      </c>
      <c r="J10" s="130">
        <v>1.9628016085790883</v>
      </c>
      <c r="K10" s="40">
        <v>48</v>
      </c>
      <c r="L10" s="38">
        <v>54</v>
      </c>
      <c r="M10" s="6">
        <v>6</v>
      </c>
      <c r="N10" s="134">
        <v>0.125</v>
      </c>
      <c r="O10" s="39">
        <v>238</v>
      </c>
      <c r="P10" s="38">
        <v>115</v>
      </c>
      <c r="Q10" s="6">
        <v>-123</v>
      </c>
      <c r="R10" s="134">
        <v>-0.5168067226890756</v>
      </c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</row>
    <row r="11" spans="1:55" s="19" customFormat="1" ht="12.75">
      <c r="A11" s="334" t="s">
        <v>20</v>
      </c>
      <c r="B11" s="85" t="s">
        <v>42</v>
      </c>
      <c r="C11" s="123">
        <v>1801</v>
      </c>
      <c r="D11" s="38">
        <v>2980</v>
      </c>
      <c r="E11" s="6">
        <v>1179</v>
      </c>
      <c r="F11" s="134">
        <v>0.654636313159356</v>
      </c>
      <c r="G11" s="39">
        <v>4336</v>
      </c>
      <c r="H11" s="38">
        <v>5568</v>
      </c>
      <c r="I11" s="6">
        <v>1232</v>
      </c>
      <c r="J11" s="130">
        <v>0.2841328413284132</v>
      </c>
      <c r="K11" s="39">
        <v>266</v>
      </c>
      <c r="L11" s="38">
        <v>416</v>
      </c>
      <c r="M11" s="6">
        <v>150</v>
      </c>
      <c r="N11" s="134">
        <v>0.5639097744360901</v>
      </c>
      <c r="O11" s="39">
        <v>802</v>
      </c>
      <c r="P11" s="38">
        <v>1265</v>
      </c>
      <c r="Q11" s="6">
        <v>463</v>
      </c>
      <c r="R11" s="134">
        <v>0.5773067331670823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s="334"/>
      <c r="B12" s="83" t="s">
        <v>43</v>
      </c>
      <c r="C12" s="123">
        <v>719</v>
      </c>
      <c r="D12" s="38">
        <v>348</v>
      </c>
      <c r="E12" s="6">
        <v>-371</v>
      </c>
      <c r="F12" s="134">
        <v>-0.5159944367176634</v>
      </c>
      <c r="G12" s="39">
        <v>1165</v>
      </c>
      <c r="H12" s="38">
        <v>474</v>
      </c>
      <c r="I12" s="6">
        <v>-691</v>
      </c>
      <c r="J12" s="130">
        <v>-0.5931330472103005</v>
      </c>
      <c r="K12" s="39">
        <v>29</v>
      </c>
      <c r="L12" s="38">
        <v>37</v>
      </c>
      <c r="M12" s="6">
        <v>8</v>
      </c>
      <c r="N12" s="134">
        <v>0.27586206896551735</v>
      </c>
      <c r="O12" s="39">
        <v>56</v>
      </c>
      <c r="P12" s="38">
        <v>41</v>
      </c>
      <c r="Q12" s="6">
        <v>-15</v>
      </c>
      <c r="R12" s="134">
        <v>-0.2678571428571429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2.75">
      <c r="A13" s="334"/>
      <c r="B13" s="83" t="s">
        <v>44</v>
      </c>
      <c r="C13" s="123">
        <v>11749</v>
      </c>
      <c r="D13" s="38">
        <v>11941</v>
      </c>
      <c r="E13" s="6">
        <v>192</v>
      </c>
      <c r="F13" s="134">
        <v>0.0163418163247937</v>
      </c>
      <c r="G13" s="39">
        <v>21301</v>
      </c>
      <c r="H13" s="38">
        <v>27813</v>
      </c>
      <c r="I13" s="6">
        <v>6512</v>
      </c>
      <c r="J13" s="130">
        <v>0.3057133467912305</v>
      </c>
      <c r="K13" s="39">
        <v>2781</v>
      </c>
      <c r="L13" s="38">
        <v>3626</v>
      </c>
      <c r="M13" s="6">
        <v>845</v>
      </c>
      <c r="N13" s="134">
        <v>0.3038475368572455</v>
      </c>
      <c r="O13" s="39">
        <v>5759</v>
      </c>
      <c r="P13" s="38">
        <v>7700</v>
      </c>
      <c r="Q13" s="6">
        <v>1941</v>
      </c>
      <c r="R13" s="134">
        <v>0.33703768015280433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s="74" customFormat="1" ht="12.75">
      <c r="A14" s="334"/>
      <c r="B14" s="113" t="s">
        <v>45</v>
      </c>
      <c r="C14" s="123">
        <v>707</v>
      </c>
      <c r="D14" s="38">
        <v>858</v>
      </c>
      <c r="E14" s="6">
        <v>151</v>
      </c>
      <c r="F14" s="134">
        <v>0.21357850070721351</v>
      </c>
      <c r="G14" s="39">
        <v>1024</v>
      </c>
      <c r="H14" s="38">
        <v>1538</v>
      </c>
      <c r="I14" s="6">
        <v>514</v>
      </c>
      <c r="J14" s="130">
        <v>0.501953125</v>
      </c>
      <c r="K14" s="39">
        <v>30</v>
      </c>
      <c r="L14" s="38">
        <v>13</v>
      </c>
      <c r="M14" s="6">
        <v>-17</v>
      </c>
      <c r="N14" s="134">
        <v>-0.5666666666666667</v>
      </c>
      <c r="O14" s="39">
        <v>78</v>
      </c>
      <c r="P14" s="38">
        <v>32</v>
      </c>
      <c r="Q14" s="6">
        <v>-46</v>
      </c>
      <c r="R14" s="134">
        <v>-0.5897435897435898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ht="12.75">
      <c r="A15" s="334"/>
      <c r="B15" s="100" t="s">
        <v>32</v>
      </c>
      <c r="C15" s="124">
        <v>3942</v>
      </c>
      <c r="D15" s="38">
        <v>5747</v>
      </c>
      <c r="E15" s="6">
        <v>1805</v>
      </c>
      <c r="F15" s="134">
        <v>0.4578893962455606</v>
      </c>
      <c r="G15" s="40">
        <v>8302</v>
      </c>
      <c r="H15" s="38">
        <v>17116</v>
      </c>
      <c r="I15" s="6">
        <v>8814</v>
      </c>
      <c r="J15" s="130">
        <v>1.0616718862924595</v>
      </c>
      <c r="K15" s="40">
        <v>1205</v>
      </c>
      <c r="L15" s="38">
        <v>1235</v>
      </c>
      <c r="M15" s="6">
        <v>30</v>
      </c>
      <c r="N15" s="134">
        <v>0.024896265560165887</v>
      </c>
      <c r="O15" s="39">
        <v>2938</v>
      </c>
      <c r="P15" s="38">
        <v>3799</v>
      </c>
      <c r="Q15" s="6">
        <v>861</v>
      </c>
      <c r="R15" s="134">
        <v>0.2930565010211028</v>
      </c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</row>
    <row r="16" spans="1:55" s="19" customFormat="1" ht="12.75">
      <c r="A16" s="361" t="s">
        <v>24</v>
      </c>
      <c r="B16" s="85" t="s">
        <v>46</v>
      </c>
      <c r="C16" s="123">
        <v>582</v>
      </c>
      <c r="D16" s="38">
        <v>606</v>
      </c>
      <c r="E16" s="6">
        <v>24</v>
      </c>
      <c r="F16" s="134">
        <v>0.04123711340206193</v>
      </c>
      <c r="G16" s="39">
        <v>1016</v>
      </c>
      <c r="H16" s="38">
        <v>1079</v>
      </c>
      <c r="I16" s="6">
        <v>63</v>
      </c>
      <c r="J16" s="130">
        <v>0.06200787401574792</v>
      </c>
      <c r="K16" s="39">
        <v>105</v>
      </c>
      <c r="L16" s="38">
        <v>91</v>
      </c>
      <c r="M16" s="6">
        <v>-14</v>
      </c>
      <c r="N16" s="134">
        <v>-0.1333333333333333</v>
      </c>
      <c r="O16" s="39">
        <v>146</v>
      </c>
      <c r="P16" s="38">
        <v>154</v>
      </c>
      <c r="Q16" s="6">
        <v>8</v>
      </c>
      <c r="R16" s="134">
        <v>0.0547945205479452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334"/>
      <c r="B17" s="83" t="s">
        <v>47</v>
      </c>
      <c r="C17" s="123">
        <v>421</v>
      </c>
      <c r="D17" s="38">
        <v>388</v>
      </c>
      <c r="E17" s="6">
        <v>-33</v>
      </c>
      <c r="F17" s="134">
        <v>-0.07838479809976251</v>
      </c>
      <c r="G17" s="39">
        <v>1488</v>
      </c>
      <c r="H17" s="38">
        <v>2038</v>
      </c>
      <c r="I17" s="6">
        <v>550</v>
      </c>
      <c r="J17" s="130">
        <v>0.3696236559139785</v>
      </c>
      <c r="K17" s="39">
        <v>123</v>
      </c>
      <c r="L17" s="38">
        <v>100</v>
      </c>
      <c r="M17" s="6">
        <v>-23</v>
      </c>
      <c r="N17" s="134">
        <v>-0.1869918699186992</v>
      </c>
      <c r="O17" s="39">
        <v>131</v>
      </c>
      <c r="P17" s="38">
        <v>112</v>
      </c>
      <c r="Q17" s="6">
        <v>-19</v>
      </c>
      <c r="R17" s="134">
        <v>-0.14503816793893132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12.75">
      <c r="A18" s="334"/>
      <c r="B18" s="100" t="s">
        <v>33</v>
      </c>
      <c r="C18" s="124">
        <v>520</v>
      </c>
      <c r="D18" s="38">
        <v>517</v>
      </c>
      <c r="E18" s="6">
        <v>-3</v>
      </c>
      <c r="F18" s="134">
        <v>-0.005769230769230749</v>
      </c>
      <c r="G18" s="40">
        <v>1485</v>
      </c>
      <c r="H18" s="38">
        <v>1967</v>
      </c>
      <c r="I18" s="6">
        <v>482</v>
      </c>
      <c r="J18" s="130">
        <v>0.3245791245791245</v>
      </c>
      <c r="K18" s="40">
        <v>16</v>
      </c>
      <c r="L18" s="38">
        <v>23</v>
      </c>
      <c r="M18" s="6">
        <v>7</v>
      </c>
      <c r="N18" s="134">
        <v>0.4375</v>
      </c>
      <c r="O18" s="39">
        <v>64</v>
      </c>
      <c r="P18" s="38">
        <v>161</v>
      </c>
      <c r="Q18" s="6">
        <v>97</v>
      </c>
      <c r="R18" s="134">
        <v>1.515625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</row>
    <row r="19" spans="1:55" s="19" customFormat="1" ht="12.75">
      <c r="A19" s="334" t="s">
        <v>22</v>
      </c>
      <c r="B19" s="85" t="s">
        <v>48</v>
      </c>
      <c r="C19" s="123">
        <v>672</v>
      </c>
      <c r="D19" s="38">
        <v>685</v>
      </c>
      <c r="E19" s="6">
        <v>13</v>
      </c>
      <c r="F19" s="134">
        <v>0.019345238095238138</v>
      </c>
      <c r="G19" s="39">
        <v>1137</v>
      </c>
      <c r="H19" s="38">
        <v>1685</v>
      </c>
      <c r="I19" s="6">
        <v>548</v>
      </c>
      <c r="J19" s="130">
        <v>0.48197009674582225</v>
      </c>
      <c r="K19" s="39">
        <v>35</v>
      </c>
      <c r="L19" s="38">
        <v>34</v>
      </c>
      <c r="M19" s="6">
        <v>-1</v>
      </c>
      <c r="N19" s="134">
        <v>-0.02857142857142858</v>
      </c>
      <c r="O19" s="39">
        <v>69</v>
      </c>
      <c r="P19" s="38">
        <v>42</v>
      </c>
      <c r="Q19" s="6">
        <v>-27</v>
      </c>
      <c r="R19" s="134">
        <v>-0.3913043478260869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2.75">
      <c r="A20" s="334"/>
      <c r="B20" s="83" t="s">
        <v>49</v>
      </c>
      <c r="C20" s="123">
        <v>1803</v>
      </c>
      <c r="D20" s="38">
        <v>1310</v>
      </c>
      <c r="E20" s="6">
        <v>-493</v>
      </c>
      <c r="F20" s="134">
        <v>-0.27343316694398223</v>
      </c>
      <c r="G20" s="39">
        <v>4949</v>
      </c>
      <c r="H20" s="38">
        <v>4347</v>
      </c>
      <c r="I20" s="6">
        <v>-602</v>
      </c>
      <c r="J20" s="130">
        <v>-0.12164073550212162</v>
      </c>
      <c r="K20" s="39">
        <v>968</v>
      </c>
      <c r="L20" s="38">
        <v>709</v>
      </c>
      <c r="M20" s="6">
        <v>-259</v>
      </c>
      <c r="N20" s="134">
        <v>-0.2675619834710744</v>
      </c>
      <c r="O20" s="39">
        <v>1636</v>
      </c>
      <c r="P20" s="38">
        <v>1555</v>
      </c>
      <c r="Q20" s="6">
        <v>-81</v>
      </c>
      <c r="R20" s="134">
        <v>-0.04951100244498774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2.75">
      <c r="A21" s="334"/>
      <c r="B21" s="83" t="s">
        <v>50</v>
      </c>
      <c r="C21" s="123">
        <v>170</v>
      </c>
      <c r="D21" s="38">
        <v>304</v>
      </c>
      <c r="E21" s="6">
        <v>134</v>
      </c>
      <c r="F21" s="134">
        <v>0.7882352941176471</v>
      </c>
      <c r="G21" s="39">
        <v>307</v>
      </c>
      <c r="H21" s="38">
        <v>1019</v>
      </c>
      <c r="I21" s="6">
        <v>712</v>
      </c>
      <c r="J21" s="130">
        <v>2.3192182410423454</v>
      </c>
      <c r="K21" s="39">
        <v>27</v>
      </c>
      <c r="L21" s="38">
        <v>14</v>
      </c>
      <c r="M21" s="6">
        <v>-13</v>
      </c>
      <c r="N21" s="134">
        <v>-0.4814814814814815</v>
      </c>
      <c r="O21" s="39">
        <v>70</v>
      </c>
      <c r="P21" s="38">
        <v>55</v>
      </c>
      <c r="Q21" s="6">
        <v>-15</v>
      </c>
      <c r="R21" s="134">
        <v>-0.2142857142857143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2.75">
      <c r="A22" s="334"/>
      <c r="B22" s="83" t="s">
        <v>51</v>
      </c>
      <c r="C22" s="123">
        <v>4992</v>
      </c>
      <c r="D22" s="38">
        <v>4850</v>
      </c>
      <c r="E22" s="6">
        <v>-142</v>
      </c>
      <c r="F22" s="134">
        <v>-0.028445512820512775</v>
      </c>
      <c r="G22" s="39">
        <v>10065</v>
      </c>
      <c r="H22" s="38">
        <v>12187</v>
      </c>
      <c r="I22" s="6">
        <v>2122</v>
      </c>
      <c r="J22" s="130">
        <v>0.21082960755091906</v>
      </c>
      <c r="K22" s="39">
        <v>627</v>
      </c>
      <c r="L22" s="38">
        <v>636</v>
      </c>
      <c r="M22" s="6">
        <v>9</v>
      </c>
      <c r="N22" s="134">
        <v>0.014354066985645897</v>
      </c>
      <c r="O22" s="39">
        <v>789</v>
      </c>
      <c r="P22" s="38">
        <v>1227</v>
      </c>
      <c r="Q22" s="6">
        <v>438</v>
      </c>
      <c r="R22" s="134">
        <v>0.5551330798479088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2.75">
      <c r="A23" s="334"/>
      <c r="B23" s="83" t="s">
        <v>54</v>
      </c>
      <c r="C23" s="123">
        <v>1267</v>
      </c>
      <c r="D23" s="38">
        <v>1574</v>
      </c>
      <c r="E23" s="6">
        <v>307</v>
      </c>
      <c r="F23" s="134">
        <v>0.24230465666929746</v>
      </c>
      <c r="G23" s="39">
        <v>2630</v>
      </c>
      <c r="H23" s="38">
        <v>5191</v>
      </c>
      <c r="I23" s="6">
        <v>2561</v>
      </c>
      <c r="J23" s="130">
        <v>0.9737642585551332</v>
      </c>
      <c r="K23" s="39">
        <v>111</v>
      </c>
      <c r="L23" s="38">
        <v>136</v>
      </c>
      <c r="M23" s="6">
        <v>25</v>
      </c>
      <c r="N23" s="134">
        <v>0.22522522522522515</v>
      </c>
      <c r="O23" s="39">
        <v>297</v>
      </c>
      <c r="P23" s="38">
        <v>331</v>
      </c>
      <c r="Q23" s="6">
        <v>34</v>
      </c>
      <c r="R23" s="134">
        <v>0.1144781144781144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2.75">
      <c r="A24" s="334"/>
      <c r="B24" s="83" t="s">
        <v>52</v>
      </c>
      <c r="C24" s="123">
        <v>177</v>
      </c>
      <c r="D24" s="38">
        <v>269</v>
      </c>
      <c r="E24" s="6">
        <v>92</v>
      </c>
      <c r="F24" s="134">
        <v>0.5197740112994351</v>
      </c>
      <c r="G24" s="39">
        <v>321</v>
      </c>
      <c r="H24" s="38">
        <v>1439</v>
      </c>
      <c r="I24" s="6">
        <v>1118</v>
      </c>
      <c r="J24" s="130">
        <v>3.482866043613707</v>
      </c>
      <c r="K24" s="39">
        <v>2</v>
      </c>
      <c r="L24" s="38">
        <v>1</v>
      </c>
      <c r="M24" s="6">
        <v>-1</v>
      </c>
      <c r="N24" s="134">
        <v>-0.5</v>
      </c>
      <c r="O24" s="39">
        <v>2</v>
      </c>
      <c r="P24" s="38">
        <v>3</v>
      </c>
      <c r="Q24" s="6">
        <v>1</v>
      </c>
      <c r="R24" s="134">
        <v>0.5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2.75">
      <c r="A25" s="334"/>
      <c r="B25" s="87" t="s">
        <v>53</v>
      </c>
      <c r="C25" s="125">
        <v>3224</v>
      </c>
      <c r="D25" s="38">
        <v>2431</v>
      </c>
      <c r="E25" s="6">
        <v>-793</v>
      </c>
      <c r="F25" s="134">
        <v>-0.24596774193548387</v>
      </c>
      <c r="G25" s="40">
        <v>9101</v>
      </c>
      <c r="H25" s="38">
        <v>6084</v>
      </c>
      <c r="I25" s="6">
        <v>-3017</v>
      </c>
      <c r="J25" s="130">
        <v>-0.33150203274365453</v>
      </c>
      <c r="K25" s="40">
        <v>2554</v>
      </c>
      <c r="L25" s="38">
        <v>2605</v>
      </c>
      <c r="M25" s="6">
        <v>51</v>
      </c>
      <c r="N25" s="134">
        <v>0.019968676585747858</v>
      </c>
      <c r="O25" s="39">
        <v>7661</v>
      </c>
      <c r="P25" s="38">
        <v>8138</v>
      </c>
      <c r="Q25" s="6">
        <v>477</v>
      </c>
      <c r="R25" s="134">
        <v>0.06226341208719499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19" ht="12.75">
      <c r="A26" s="334"/>
      <c r="B26" s="100" t="s">
        <v>34</v>
      </c>
      <c r="C26" s="124">
        <v>1733</v>
      </c>
      <c r="D26" s="38">
        <v>1553</v>
      </c>
      <c r="E26" s="6">
        <v>-180</v>
      </c>
      <c r="F26" s="134">
        <v>-0.10386612810155804</v>
      </c>
      <c r="G26" s="39">
        <v>4680</v>
      </c>
      <c r="H26" s="38">
        <v>4643</v>
      </c>
      <c r="I26" s="6">
        <v>-37</v>
      </c>
      <c r="J26" s="130">
        <v>-0.007905982905982878</v>
      </c>
      <c r="K26" s="39">
        <v>130</v>
      </c>
      <c r="L26" s="38">
        <v>83</v>
      </c>
      <c r="M26" s="6">
        <v>-47</v>
      </c>
      <c r="N26" s="134">
        <v>-0.3615384615384616</v>
      </c>
      <c r="O26" s="40">
        <v>440</v>
      </c>
      <c r="P26" s="38">
        <v>297</v>
      </c>
      <c r="Q26" s="6">
        <v>-143</v>
      </c>
      <c r="R26" s="134">
        <v>-0.325</v>
      </c>
      <c r="S26" s="92"/>
    </row>
    <row r="27" spans="1:42" s="17" customFormat="1" ht="12.75">
      <c r="A27" s="361" t="s">
        <v>23</v>
      </c>
      <c r="B27" s="85" t="s">
        <v>55</v>
      </c>
      <c r="C27" s="123">
        <v>1135</v>
      </c>
      <c r="D27" s="38">
        <v>821</v>
      </c>
      <c r="E27" s="6">
        <v>-314</v>
      </c>
      <c r="F27" s="134">
        <v>-0.2766519823788546</v>
      </c>
      <c r="G27" s="39">
        <v>2343</v>
      </c>
      <c r="H27" s="38">
        <v>3542</v>
      </c>
      <c r="I27" s="6">
        <v>1199</v>
      </c>
      <c r="J27" s="130">
        <v>0.511737089201878</v>
      </c>
      <c r="K27" s="39">
        <v>310</v>
      </c>
      <c r="L27" s="38">
        <v>261</v>
      </c>
      <c r="M27" s="6">
        <v>-49</v>
      </c>
      <c r="N27" s="134">
        <v>-0.15806451612903227</v>
      </c>
      <c r="O27" s="40">
        <v>1232</v>
      </c>
      <c r="P27" s="38">
        <v>1422</v>
      </c>
      <c r="Q27" s="6">
        <v>190</v>
      </c>
      <c r="R27" s="134">
        <v>0.15422077922077926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s="17" customFormat="1" ht="12.75">
      <c r="A28" s="334"/>
      <c r="B28" s="83" t="s">
        <v>28</v>
      </c>
      <c r="C28" s="123">
        <v>18370</v>
      </c>
      <c r="D28" s="38">
        <v>18773</v>
      </c>
      <c r="E28" s="6">
        <v>403</v>
      </c>
      <c r="F28" s="134">
        <v>0.021937942297223678</v>
      </c>
      <c r="G28" s="39">
        <v>39830</v>
      </c>
      <c r="H28" s="38">
        <v>40653</v>
      </c>
      <c r="I28" s="6">
        <v>823</v>
      </c>
      <c r="J28" s="130">
        <v>0.02066281697213146</v>
      </c>
      <c r="K28" s="39">
        <v>5953</v>
      </c>
      <c r="L28" s="38">
        <v>4611</v>
      </c>
      <c r="M28" s="6">
        <v>-1342</v>
      </c>
      <c r="N28" s="134">
        <v>-0.2254325550142785</v>
      </c>
      <c r="O28" s="40">
        <v>15784</v>
      </c>
      <c r="P28" s="38">
        <v>11913</v>
      </c>
      <c r="Q28" s="6">
        <v>-3871</v>
      </c>
      <c r="R28" s="134">
        <v>-0.24524835276229096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17" customFormat="1" ht="12.75">
      <c r="A29" s="360"/>
      <c r="B29" s="108" t="s">
        <v>38</v>
      </c>
      <c r="C29" s="124">
        <v>6261</v>
      </c>
      <c r="D29" s="38">
        <v>6010</v>
      </c>
      <c r="E29" s="6">
        <v>-251</v>
      </c>
      <c r="F29" s="134">
        <v>-0.04008944258105729</v>
      </c>
      <c r="G29" s="40">
        <v>13140</v>
      </c>
      <c r="H29" s="38">
        <v>15246</v>
      </c>
      <c r="I29" s="6">
        <v>2106</v>
      </c>
      <c r="J29" s="130">
        <v>0.1602739726027398</v>
      </c>
      <c r="K29" s="40">
        <v>386</v>
      </c>
      <c r="L29" s="38">
        <v>396</v>
      </c>
      <c r="M29" s="6">
        <v>10</v>
      </c>
      <c r="N29" s="134">
        <v>0.02590673575129543</v>
      </c>
      <c r="O29" s="40">
        <v>2896</v>
      </c>
      <c r="P29" s="38">
        <v>990</v>
      </c>
      <c r="Q29" s="6">
        <v>-1906</v>
      </c>
      <c r="R29" s="134">
        <v>-0.6581491712707183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2" s="110" customFormat="1" ht="12.75">
      <c r="A30" s="111" t="s">
        <v>37</v>
      </c>
      <c r="B30" s="100" t="s">
        <v>35</v>
      </c>
      <c r="C30" s="124">
        <v>4154</v>
      </c>
      <c r="D30" s="38">
        <v>3781</v>
      </c>
      <c r="E30" s="6">
        <v>-373</v>
      </c>
      <c r="F30" s="134">
        <v>-0.08979297063071734</v>
      </c>
      <c r="G30" s="40">
        <v>7683</v>
      </c>
      <c r="H30" s="38">
        <v>7150</v>
      </c>
      <c r="I30" s="6">
        <v>-533</v>
      </c>
      <c r="J30" s="130">
        <v>-0.0693739424703892</v>
      </c>
      <c r="K30" s="40">
        <v>319</v>
      </c>
      <c r="L30" s="38">
        <v>249</v>
      </c>
      <c r="M30" s="6">
        <v>-70</v>
      </c>
      <c r="N30" s="134">
        <v>-0.21943573667711602</v>
      </c>
      <c r="O30" s="40">
        <v>766</v>
      </c>
      <c r="P30" s="38">
        <v>552</v>
      </c>
      <c r="Q30" s="6">
        <v>-214</v>
      </c>
      <c r="R30" s="134">
        <v>-0.27937336814621405</v>
      </c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</row>
    <row r="31" spans="1:42" s="17" customFormat="1" ht="12.75">
      <c r="A31" s="334" t="s">
        <v>27</v>
      </c>
      <c r="B31" s="112" t="s">
        <v>56</v>
      </c>
      <c r="C31" s="123">
        <v>4014</v>
      </c>
      <c r="D31" s="38">
        <v>4450</v>
      </c>
      <c r="E31" s="6">
        <v>436</v>
      </c>
      <c r="F31" s="134">
        <v>0.10861983059292468</v>
      </c>
      <c r="G31" s="39">
        <v>12695</v>
      </c>
      <c r="H31" s="38">
        <v>14018</v>
      </c>
      <c r="I31" s="6">
        <v>1323</v>
      </c>
      <c r="J31" s="130">
        <v>0.10421425758172509</v>
      </c>
      <c r="K31" s="39">
        <v>1995</v>
      </c>
      <c r="L31" s="38">
        <v>1876</v>
      </c>
      <c r="M31" s="6">
        <v>-119</v>
      </c>
      <c r="N31" s="134">
        <v>-0.05964912280701751</v>
      </c>
      <c r="O31" s="40">
        <v>4273</v>
      </c>
      <c r="P31" s="38">
        <v>3876</v>
      </c>
      <c r="Q31" s="6">
        <v>-397</v>
      </c>
      <c r="R31" s="134">
        <v>-0.0929089632576644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110" customFormat="1" ht="12.75">
      <c r="A32" s="334"/>
      <c r="B32" s="100" t="s">
        <v>36</v>
      </c>
      <c r="C32" s="124">
        <v>1179</v>
      </c>
      <c r="D32" s="38">
        <v>893</v>
      </c>
      <c r="E32" s="6">
        <v>-286</v>
      </c>
      <c r="F32" s="134">
        <v>-0.24257845631891428</v>
      </c>
      <c r="G32" s="40">
        <v>3274</v>
      </c>
      <c r="H32" s="38">
        <v>3357</v>
      </c>
      <c r="I32" s="6">
        <v>83</v>
      </c>
      <c r="J32" s="130">
        <v>0.025351252290775728</v>
      </c>
      <c r="K32" s="40">
        <v>129</v>
      </c>
      <c r="L32" s="38">
        <v>115</v>
      </c>
      <c r="M32" s="6">
        <v>-14</v>
      </c>
      <c r="N32" s="134">
        <v>-0.10852713178294571</v>
      </c>
      <c r="O32" s="40">
        <v>288</v>
      </c>
      <c r="P32" s="38">
        <v>303</v>
      </c>
      <c r="Q32" s="6">
        <v>15</v>
      </c>
      <c r="R32" s="134">
        <v>0.05208333333333326</v>
      </c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</row>
    <row r="33" spans="1:42" s="17" customFormat="1" ht="12.75">
      <c r="A33" s="361" t="s">
        <v>25</v>
      </c>
      <c r="B33" s="85" t="s">
        <v>57</v>
      </c>
      <c r="C33" s="123">
        <v>994</v>
      </c>
      <c r="D33" s="38">
        <v>994</v>
      </c>
      <c r="E33" s="6">
        <v>0</v>
      </c>
      <c r="F33" s="134">
        <v>0</v>
      </c>
      <c r="G33" s="39">
        <v>3347</v>
      </c>
      <c r="H33" s="38">
        <v>5770</v>
      </c>
      <c r="I33" s="6">
        <v>2423</v>
      </c>
      <c r="J33" s="130">
        <v>0.723931879294891</v>
      </c>
      <c r="K33" s="39">
        <v>195</v>
      </c>
      <c r="L33" s="38">
        <v>219</v>
      </c>
      <c r="M33" s="6">
        <v>24</v>
      </c>
      <c r="N33" s="134">
        <v>0.12307692307692308</v>
      </c>
      <c r="O33" s="40">
        <v>560</v>
      </c>
      <c r="P33" s="38">
        <v>488</v>
      </c>
      <c r="Q33" s="6">
        <v>-72</v>
      </c>
      <c r="R33" s="134">
        <v>-0.12857142857142856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s="17" customFormat="1" ht="12.75">
      <c r="A34" s="360"/>
      <c r="B34" s="98" t="s">
        <v>29</v>
      </c>
      <c r="C34" s="126">
        <v>4778</v>
      </c>
      <c r="D34" s="64">
        <v>4843</v>
      </c>
      <c r="E34" s="121">
        <v>65</v>
      </c>
      <c r="F34" s="135">
        <v>0.013604018417747943</v>
      </c>
      <c r="G34" s="66">
        <v>9082</v>
      </c>
      <c r="H34" s="64">
        <v>12150</v>
      </c>
      <c r="I34" s="121">
        <v>3068</v>
      </c>
      <c r="J34" s="131">
        <v>0.33781105483373697</v>
      </c>
      <c r="K34" s="66">
        <v>824</v>
      </c>
      <c r="L34" s="64">
        <v>713</v>
      </c>
      <c r="M34" s="121">
        <v>-111</v>
      </c>
      <c r="N34" s="135">
        <v>-0.13470873786407767</v>
      </c>
      <c r="O34" s="66">
        <v>3032</v>
      </c>
      <c r="P34" s="64">
        <v>1958</v>
      </c>
      <c r="Q34" s="121">
        <v>-1074</v>
      </c>
      <c r="R34" s="135">
        <v>-0.354221635883905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55" s="37" customFormat="1" ht="11.25">
      <c r="A35" s="35"/>
      <c r="B35" s="99" t="s">
        <v>6</v>
      </c>
      <c r="C35" s="72">
        <v>82879</v>
      </c>
      <c r="D35" s="23">
        <v>84716</v>
      </c>
      <c r="E35" s="58">
        <v>1837</v>
      </c>
      <c r="F35" s="136">
        <v>0.02216484272252317</v>
      </c>
      <c r="G35" s="72">
        <v>180849</v>
      </c>
      <c r="H35" s="23">
        <v>222598</v>
      </c>
      <c r="I35" s="58">
        <v>41749</v>
      </c>
      <c r="J35" s="132">
        <v>0.23085004617111515</v>
      </c>
      <c r="K35" s="72">
        <v>21921</v>
      </c>
      <c r="L35" s="23">
        <v>20468</v>
      </c>
      <c r="M35" s="58">
        <v>-1453</v>
      </c>
      <c r="N35" s="136">
        <v>-0.06628347246932165</v>
      </c>
      <c r="O35" s="72">
        <v>53580</v>
      </c>
      <c r="P35" s="23">
        <v>49836</v>
      </c>
      <c r="Q35" s="58">
        <v>-3744</v>
      </c>
      <c r="R35" s="136">
        <v>-0.06987681970884663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2:18" s="5" customFormat="1" ht="13.5" thickBot="1">
      <c r="B36" s="10"/>
      <c r="C36" s="11"/>
      <c r="D36" s="11"/>
      <c r="E36" s="11"/>
      <c r="F36" s="24"/>
      <c r="G36" s="11"/>
      <c r="H36" s="11"/>
      <c r="I36" s="11"/>
      <c r="J36" s="24"/>
      <c r="K36" s="11"/>
      <c r="L36" s="11"/>
      <c r="M36" s="11"/>
      <c r="N36" s="24"/>
      <c r="O36" s="11"/>
      <c r="P36" s="11"/>
      <c r="Q36" s="11"/>
      <c r="R36" s="24"/>
    </row>
    <row r="37" spans="1:18" s="22" customFormat="1" ht="18.75" thickTop="1">
      <c r="A37" s="338" t="s">
        <v>59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40"/>
    </row>
    <row r="38" spans="1:18" ht="15.75">
      <c r="A38" s="341" t="str">
        <f>A2</f>
        <v>MESE DI GENNAIO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3"/>
    </row>
    <row r="39" spans="1:18" ht="12.75">
      <c r="A39" s="344" t="s">
        <v>19</v>
      </c>
      <c r="B39" s="347" t="s">
        <v>5</v>
      </c>
      <c r="C39" s="349" t="s">
        <v>2</v>
      </c>
      <c r="D39" s="350"/>
      <c r="E39" s="350"/>
      <c r="F39" s="350"/>
      <c r="G39" s="350"/>
      <c r="H39" s="350"/>
      <c r="I39" s="350"/>
      <c r="J39" s="351"/>
      <c r="K39" s="352" t="s">
        <v>4</v>
      </c>
      <c r="L39" s="353"/>
      <c r="M39" s="353"/>
      <c r="N39" s="353"/>
      <c r="O39" s="353"/>
      <c r="P39" s="353"/>
      <c r="Q39" s="353"/>
      <c r="R39" s="354"/>
    </row>
    <row r="40" spans="1:18" ht="12.75">
      <c r="A40" s="345"/>
      <c r="B40" s="333"/>
      <c r="C40" s="355" t="s">
        <v>0</v>
      </c>
      <c r="D40" s="355"/>
      <c r="E40" s="355"/>
      <c r="F40" s="355"/>
      <c r="G40" s="355" t="s">
        <v>1</v>
      </c>
      <c r="H40" s="355"/>
      <c r="I40" s="355"/>
      <c r="J40" s="356"/>
      <c r="K40" s="357" t="s">
        <v>0</v>
      </c>
      <c r="L40" s="355"/>
      <c r="M40" s="355"/>
      <c r="N40" s="355"/>
      <c r="O40" s="355" t="s">
        <v>1</v>
      </c>
      <c r="P40" s="355"/>
      <c r="Q40" s="355"/>
      <c r="R40" s="358"/>
    </row>
    <row r="41" spans="1:18" s="34" customFormat="1" ht="13.5" thickBot="1">
      <c r="A41" s="346"/>
      <c r="B41" s="348"/>
      <c r="C41" s="26">
        <v>1998</v>
      </c>
      <c r="D41" s="27">
        <v>1999</v>
      </c>
      <c r="E41" s="28" t="s">
        <v>61</v>
      </c>
      <c r="F41" s="28" t="s">
        <v>3</v>
      </c>
      <c r="G41" s="26">
        <v>1998</v>
      </c>
      <c r="H41" s="29">
        <v>1999</v>
      </c>
      <c r="I41" s="28" t="s">
        <v>61</v>
      </c>
      <c r="J41" s="128" t="s">
        <v>3</v>
      </c>
      <c r="K41" s="30">
        <v>1998</v>
      </c>
      <c r="L41" s="27">
        <v>1999</v>
      </c>
      <c r="M41" s="28" t="s">
        <v>61</v>
      </c>
      <c r="N41" s="28" t="s">
        <v>3</v>
      </c>
      <c r="O41" s="26">
        <v>1998</v>
      </c>
      <c r="P41" s="29">
        <v>1999</v>
      </c>
      <c r="Q41" s="28" t="s">
        <v>61</v>
      </c>
      <c r="R41" s="31" t="s">
        <v>3</v>
      </c>
    </row>
    <row r="42" spans="1:19" ht="13.5" thickTop="1">
      <c r="A42" s="336" t="s">
        <v>21</v>
      </c>
      <c r="B42" s="82" t="s">
        <v>39</v>
      </c>
      <c r="C42" s="295">
        <v>924</v>
      </c>
      <c r="D42" s="296">
        <v>932</v>
      </c>
      <c r="E42" s="297">
        <v>8</v>
      </c>
      <c r="F42" s="298">
        <v>0.008658008658008587</v>
      </c>
      <c r="G42" s="299">
        <v>1732</v>
      </c>
      <c r="H42" s="296">
        <v>1745</v>
      </c>
      <c r="I42" s="297">
        <v>13</v>
      </c>
      <c r="J42" s="300">
        <v>0.007505773672055405</v>
      </c>
      <c r="K42" s="299">
        <v>74</v>
      </c>
      <c r="L42" s="296">
        <v>81</v>
      </c>
      <c r="M42" s="297">
        <v>7</v>
      </c>
      <c r="N42" s="298">
        <v>0.09459459459459452</v>
      </c>
      <c r="O42" s="299">
        <v>204</v>
      </c>
      <c r="P42" s="296">
        <v>208</v>
      </c>
      <c r="Q42" s="297">
        <v>4</v>
      </c>
      <c r="R42" s="301">
        <v>0.019607843137254832</v>
      </c>
      <c r="S42" s="92"/>
    </row>
    <row r="43" spans="1:19" ht="12.75">
      <c r="A43" s="337"/>
      <c r="B43" s="83" t="s">
        <v>40</v>
      </c>
      <c r="C43" s="302">
        <v>39</v>
      </c>
      <c r="D43" s="303">
        <v>15</v>
      </c>
      <c r="E43" s="304">
        <v>-24</v>
      </c>
      <c r="F43" s="305">
        <v>-0.6153846153846154</v>
      </c>
      <c r="G43" s="306">
        <v>58</v>
      </c>
      <c r="H43" s="303">
        <v>243</v>
      </c>
      <c r="I43" s="304">
        <v>185</v>
      </c>
      <c r="J43" s="307">
        <v>3.1896551724137927</v>
      </c>
      <c r="K43" s="306">
        <v>0</v>
      </c>
      <c r="L43" s="303">
        <v>5</v>
      </c>
      <c r="M43" s="304">
        <v>5</v>
      </c>
      <c r="N43" s="305">
        <v>5</v>
      </c>
      <c r="O43" s="306">
        <v>0</v>
      </c>
      <c r="P43" s="303">
        <v>100</v>
      </c>
      <c r="Q43" s="304">
        <v>100</v>
      </c>
      <c r="R43" s="308">
        <v>100</v>
      </c>
      <c r="S43" s="92"/>
    </row>
    <row r="44" spans="1:19" s="21" customFormat="1" ht="12.75">
      <c r="A44" s="337"/>
      <c r="B44" s="100" t="s">
        <v>30</v>
      </c>
      <c r="C44" s="309">
        <v>0</v>
      </c>
      <c r="D44" s="303">
        <v>0</v>
      </c>
      <c r="E44" s="304">
        <v>0</v>
      </c>
      <c r="F44" s="305">
        <v>0</v>
      </c>
      <c r="G44" s="310">
        <v>0</v>
      </c>
      <c r="H44" s="303">
        <v>0</v>
      </c>
      <c r="I44" s="304">
        <v>0</v>
      </c>
      <c r="J44" s="307">
        <v>0</v>
      </c>
      <c r="K44" s="310">
        <v>0</v>
      </c>
      <c r="L44" s="303">
        <v>0</v>
      </c>
      <c r="M44" s="304">
        <v>0</v>
      </c>
      <c r="N44" s="305">
        <v>0</v>
      </c>
      <c r="O44" s="306">
        <v>0</v>
      </c>
      <c r="P44" s="303">
        <v>0</v>
      </c>
      <c r="Q44" s="304">
        <v>0</v>
      </c>
      <c r="R44" s="308">
        <v>0</v>
      </c>
      <c r="S44" s="65"/>
    </row>
    <row r="45" spans="1:19" s="19" customFormat="1" ht="12.75">
      <c r="A45" s="334" t="s">
        <v>26</v>
      </c>
      <c r="B45" s="83" t="s">
        <v>41</v>
      </c>
      <c r="C45" s="302">
        <v>2</v>
      </c>
      <c r="D45" s="303">
        <v>0</v>
      </c>
      <c r="E45" s="304">
        <v>-2</v>
      </c>
      <c r="F45" s="305">
        <v>-1</v>
      </c>
      <c r="G45" s="306">
        <v>855</v>
      </c>
      <c r="H45" s="303">
        <v>0</v>
      </c>
      <c r="I45" s="304">
        <v>-855</v>
      </c>
      <c r="J45" s="307">
        <v>-1</v>
      </c>
      <c r="K45" s="306">
        <v>0</v>
      </c>
      <c r="L45" s="303">
        <v>0</v>
      </c>
      <c r="M45" s="304">
        <v>0</v>
      </c>
      <c r="N45" s="305">
        <v>0</v>
      </c>
      <c r="O45" s="306">
        <v>0</v>
      </c>
      <c r="P45" s="303">
        <v>0</v>
      </c>
      <c r="Q45" s="304">
        <v>0</v>
      </c>
      <c r="R45" s="308">
        <v>0</v>
      </c>
      <c r="S45" s="93"/>
    </row>
    <row r="46" spans="1:19" s="21" customFormat="1" ht="12.75">
      <c r="A46" s="334"/>
      <c r="B46" s="116" t="s">
        <v>31</v>
      </c>
      <c r="C46" s="309">
        <v>0</v>
      </c>
      <c r="D46" s="303">
        <v>0</v>
      </c>
      <c r="E46" s="304">
        <v>0</v>
      </c>
      <c r="F46" s="305">
        <v>0</v>
      </c>
      <c r="G46" s="310">
        <v>0</v>
      </c>
      <c r="H46" s="303">
        <v>0</v>
      </c>
      <c r="I46" s="304">
        <v>0</v>
      </c>
      <c r="J46" s="307">
        <v>0</v>
      </c>
      <c r="K46" s="310">
        <v>0</v>
      </c>
      <c r="L46" s="303">
        <v>0</v>
      </c>
      <c r="M46" s="304">
        <v>0</v>
      </c>
      <c r="N46" s="305">
        <v>0</v>
      </c>
      <c r="O46" s="306">
        <v>0</v>
      </c>
      <c r="P46" s="303">
        <v>0</v>
      </c>
      <c r="Q46" s="304">
        <v>0</v>
      </c>
      <c r="R46" s="308">
        <v>0</v>
      </c>
      <c r="S46" s="65"/>
    </row>
    <row r="47" spans="1:19" s="19" customFormat="1" ht="12.75">
      <c r="A47" s="334" t="s">
        <v>20</v>
      </c>
      <c r="B47" s="83" t="s">
        <v>42</v>
      </c>
      <c r="C47" s="302">
        <v>0</v>
      </c>
      <c r="D47" s="303">
        <v>19</v>
      </c>
      <c r="E47" s="304">
        <v>19</v>
      </c>
      <c r="F47" s="305">
        <v>19</v>
      </c>
      <c r="G47" s="306">
        <v>0</v>
      </c>
      <c r="H47" s="303">
        <v>34</v>
      </c>
      <c r="I47" s="304">
        <v>34</v>
      </c>
      <c r="J47" s="307">
        <v>34</v>
      </c>
      <c r="K47" s="306">
        <v>0</v>
      </c>
      <c r="L47" s="303">
        <v>27</v>
      </c>
      <c r="M47" s="304">
        <v>27</v>
      </c>
      <c r="N47" s="305">
        <v>27</v>
      </c>
      <c r="O47" s="306">
        <v>0</v>
      </c>
      <c r="P47" s="303">
        <v>126</v>
      </c>
      <c r="Q47" s="304">
        <v>126</v>
      </c>
      <c r="R47" s="308">
        <v>126</v>
      </c>
      <c r="S47" s="93"/>
    </row>
    <row r="48" spans="1:19" ht="12.75">
      <c r="A48" s="334"/>
      <c r="B48" s="83" t="s">
        <v>43</v>
      </c>
      <c r="C48" s="302">
        <v>8</v>
      </c>
      <c r="D48" s="303">
        <v>29</v>
      </c>
      <c r="E48" s="304">
        <v>21</v>
      </c>
      <c r="F48" s="305">
        <v>2.625</v>
      </c>
      <c r="G48" s="306">
        <v>8</v>
      </c>
      <c r="H48" s="303">
        <v>30</v>
      </c>
      <c r="I48" s="304">
        <v>22</v>
      </c>
      <c r="J48" s="307">
        <v>2.75</v>
      </c>
      <c r="K48" s="306">
        <v>0</v>
      </c>
      <c r="L48" s="303">
        <v>11</v>
      </c>
      <c r="M48" s="304">
        <v>11</v>
      </c>
      <c r="N48" s="305">
        <v>11</v>
      </c>
      <c r="O48" s="306">
        <v>0</v>
      </c>
      <c r="P48" s="303">
        <v>15</v>
      </c>
      <c r="Q48" s="304">
        <v>15</v>
      </c>
      <c r="R48" s="308">
        <v>15</v>
      </c>
      <c r="S48" s="92"/>
    </row>
    <row r="49" spans="1:19" ht="12.75">
      <c r="A49" s="334"/>
      <c r="B49" s="83" t="s">
        <v>44</v>
      </c>
      <c r="C49" s="302">
        <v>193</v>
      </c>
      <c r="D49" s="303">
        <v>308</v>
      </c>
      <c r="E49" s="304">
        <v>115</v>
      </c>
      <c r="F49" s="305">
        <v>0.5958549222797926</v>
      </c>
      <c r="G49" s="306">
        <v>783</v>
      </c>
      <c r="H49" s="303">
        <v>1421</v>
      </c>
      <c r="I49" s="304">
        <v>638</v>
      </c>
      <c r="J49" s="307">
        <v>0.8148148148148149</v>
      </c>
      <c r="K49" s="306">
        <v>91</v>
      </c>
      <c r="L49" s="303">
        <v>72</v>
      </c>
      <c r="M49" s="304">
        <v>-19</v>
      </c>
      <c r="N49" s="305">
        <v>-0.20879120879120883</v>
      </c>
      <c r="O49" s="306">
        <v>200</v>
      </c>
      <c r="P49" s="303">
        <v>162</v>
      </c>
      <c r="Q49" s="304">
        <v>-38</v>
      </c>
      <c r="R49" s="308">
        <v>-0.19</v>
      </c>
      <c r="S49" s="92"/>
    </row>
    <row r="50" spans="1:19" ht="12.75">
      <c r="A50" s="334"/>
      <c r="B50" s="83" t="s">
        <v>45</v>
      </c>
      <c r="C50" s="302">
        <v>94</v>
      </c>
      <c r="D50" s="303">
        <v>25</v>
      </c>
      <c r="E50" s="304">
        <v>-69</v>
      </c>
      <c r="F50" s="305">
        <v>-0.7340425531914894</v>
      </c>
      <c r="G50" s="306">
        <v>134</v>
      </c>
      <c r="H50" s="303">
        <v>37</v>
      </c>
      <c r="I50" s="304">
        <v>-97</v>
      </c>
      <c r="J50" s="307">
        <v>-0.7238805970149254</v>
      </c>
      <c r="K50" s="306">
        <v>33</v>
      </c>
      <c r="L50" s="303">
        <v>521</v>
      </c>
      <c r="M50" s="304">
        <v>488</v>
      </c>
      <c r="N50" s="305">
        <v>14.787878787878787</v>
      </c>
      <c r="O50" s="306">
        <v>40</v>
      </c>
      <c r="P50" s="303">
        <v>714</v>
      </c>
      <c r="Q50" s="304">
        <v>674</v>
      </c>
      <c r="R50" s="308">
        <v>16.85</v>
      </c>
      <c r="S50" s="92"/>
    </row>
    <row r="51" spans="1:19" s="21" customFormat="1" ht="12.75">
      <c r="A51" s="334"/>
      <c r="B51" s="100" t="s">
        <v>32</v>
      </c>
      <c r="C51" s="309">
        <v>380</v>
      </c>
      <c r="D51" s="303">
        <v>558</v>
      </c>
      <c r="E51" s="304">
        <v>178</v>
      </c>
      <c r="F51" s="305">
        <v>0.46842105263157885</v>
      </c>
      <c r="G51" s="310">
        <v>906</v>
      </c>
      <c r="H51" s="303">
        <v>1553</v>
      </c>
      <c r="I51" s="304">
        <v>647</v>
      </c>
      <c r="J51" s="307">
        <v>0.7141280353200883</v>
      </c>
      <c r="K51" s="310">
        <v>155</v>
      </c>
      <c r="L51" s="303">
        <v>128</v>
      </c>
      <c r="M51" s="304">
        <v>-27</v>
      </c>
      <c r="N51" s="305">
        <v>-0.17419354838709677</v>
      </c>
      <c r="O51" s="306">
        <v>3561</v>
      </c>
      <c r="P51" s="303">
        <v>3913</v>
      </c>
      <c r="Q51" s="304">
        <v>352</v>
      </c>
      <c r="R51" s="308">
        <v>0.09884863802302735</v>
      </c>
      <c r="S51" s="65"/>
    </row>
    <row r="52" spans="1:19" s="19" customFormat="1" ht="12.75">
      <c r="A52" s="334" t="s">
        <v>24</v>
      </c>
      <c r="B52" s="83" t="s">
        <v>46</v>
      </c>
      <c r="C52" s="302">
        <v>0</v>
      </c>
      <c r="D52" s="303">
        <v>0</v>
      </c>
      <c r="E52" s="304">
        <v>0</v>
      </c>
      <c r="F52" s="305">
        <v>0</v>
      </c>
      <c r="G52" s="306">
        <v>0</v>
      </c>
      <c r="H52" s="303">
        <v>0</v>
      </c>
      <c r="I52" s="304">
        <v>0</v>
      </c>
      <c r="J52" s="307">
        <v>0</v>
      </c>
      <c r="K52" s="306">
        <v>0</v>
      </c>
      <c r="L52" s="303">
        <v>0</v>
      </c>
      <c r="M52" s="304">
        <v>0</v>
      </c>
      <c r="N52" s="305">
        <v>0</v>
      </c>
      <c r="O52" s="306">
        <v>0</v>
      </c>
      <c r="P52" s="303">
        <v>0</v>
      </c>
      <c r="Q52" s="304">
        <v>0</v>
      </c>
      <c r="R52" s="308">
        <v>0</v>
      </c>
      <c r="S52" s="93"/>
    </row>
    <row r="53" spans="1:19" ht="12.75">
      <c r="A53" s="334"/>
      <c r="B53" s="83" t="s">
        <v>47</v>
      </c>
      <c r="C53" s="302">
        <v>0</v>
      </c>
      <c r="D53" s="303">
        <v>11</v>
      </c>
      <c r="E53" s="304">
        <v>11</v>
      </c>
      <c r="F53" s="305">
        <v>11</v>
      </c>
      <c r="G53" s="306">
        <v>0</v>
      </c>
      <c r="H53" s="303">
        <v>11</v>
      </c>
      <c r="I53" s="304">
        <v>11</v>
      </c>
      <c r="J53" s="307">
        <v>11</v>
      </c>
      <c r="K53" s="306">
        <v>0</v>
      </c>
      <c r="L53" s="303">
        <v>0</v>
      </c>
      <c r="M53" s="304">
        <v>0</v>
      </c>
      <c r="N53" s="305">
        <v>0</v>
      </c>
      <c r="O53" s="306">
        <v>0</v>
      </c>
      <c r="P53" s="303">
        <v>0</v>
      </c>
      <c r="Q53" s="304">
        <v>0</v>
      </c>
      <c r="R53" s="308">
        <v>0</v>
      </c>
      <c r="S53" s="92"/>
    </row>
    <row r="54" spans="1:19" s="21" customFormat="1" ht="12.75">
      <c r="A54" s="334"/>
      <c r="B54" s="100" t="s">
        <v>33</v>
      </c>
      <c r="C54" s="309">
        <v>0</v>
      </c>
      <c r="D54" s="303">
        <v>0</v>
      </c>
      <c r="E54" s="304">
        <v>0</v>
      </c>
      <c r="F54" s="305">
        <v>0</v>
      </c>
      <c r="G54" s="310">
        <v>0</v>
      </c>
      <c r="H54" s="303">
        <v>0</v>
      </c>
      <c r="I54" s="304">
        <v>0</v>
      </c>
      <c r="J54" s="307">
        <v>0</v>
      </c>
      <c r="K54" s="310">
        <v>0</v>
      </c>
      <c r="L54" s="303">
        <v>0</v>
      </c>
      <c r="M54" s="304">
        <v>0</v>
      </c>
      <c r="N54" s="305">
        <v>0</v>
      </c>
      <c r="O54" s="306">
        <v>0</v>
      </c>
      <c r="P54" s="303">
        <v>0</v>
      </c>
      <c r="Q54" s="304">
        <v>0</v>
      </c>
      <c r="R54" s="308">
        <v>0</v>
      </c>
      <c r="S54" s="65"/>
    </row>
    <row r="55" spans="1:19" s="19" customFormat="1" ht="12.75">
      <c r="A55" s="334" t="s">
        <v>22</v>
      </c>
      <c r="B55" s="83" t="s">
        <v>48</v>
      </c>
      <c r="C55" s="302">
        <v>2</v>
      </c>
      <c r="D55" s="303">
        <v>23</v>
      </c>
      <c r="E55" s="304">
        <v>21</v>
      </c>
      <c r="F55" s="305">
        <v>10.5</v>
      </c>
      <c r="G55" s="306">
        <v>2</v>
      </c>
      <c r="H55" s="303">
        <v>91</v>
      </c>
      <c r="I55" s="304">
        <v>89</v>
      </c>
      <c r="J55" s="307">
        <v>44.5</v>
      </c>
      <c r="K55" s="306">
        <v>0</v>
      </c>
      <c r="L55" s="303">
        <v>2</v>
      </c>
      <c r="M55" s="304">
        <v>2</v>
      </c>
      <c r="N55" s="305">
        <v>2</v>
      </c>
      <c r="O55" s="306">
        <v>2</v>
      </c>
      <c r="P55" s="303">
        <v>22</v>
      </c>
      <c r="Q55" s="304">
        <v>20</v>
      </c>
      <c r="R55" s="308">
        <v>10</v>
      </c>
      <c r="S55" s="93"/>
    </row>
    <row r="56" spans="1:19" ht="12.75">
      <c r="A56" s="334"/>
      <c r="B56" s="83" t="s">
        <v>49</v>
      </c>
      <c r="C56" s="302">
        <v>0</v>
      </c>
      <c r="D56" s="303">
        <v>0</v>
      </c>
      <c r="E56" s="304">
        <v>0</v>
      </c>
      <c r="F56" s="305">
        <v>0</v>
      </c>
      <c r="G56" s="306">
        <v>0</v>
      </c>
      <c r="H56" s="303">
        <v>0</v>
      </c>
      <c r="I56" s="304">
        <v>0</v>
      </c>
      <c r="J56" s="307">
        <v>0</v>
      </c>
      <c r="K56" s="306">
        <v>0</v>
      </c>
      <c r="L56" s="303">
        <v>0</v>
      </c>
      <c r="M56" s="304">
        <v>0</v>
      </c>
      <c r="N56" s="305">
        <v>0</v>
      </c>
      <c r="O56" s="306">
        <v>0</v>
      </c>
      <c r="P56" s="303">
        <v>0</v>
      </c>
      <c r="Q56" s="304">
        <v>0</v>
      </c>
      <c r="R56" s="308">
        <v>0</v>
      </c>
      <c r="S56" s="92"/>
    </row>
    <row r="57" spans="1:19" ht="12.75">
      <c r="A57" s="334"/>
      <c r="B57" s="83" t="s">
        <v>50</v>
      </c>
      <c r="C57" s="302">
        <v>17</v>
      </c>
      <c r="D57" s="303">
        <v>32</v>
      </c>
      <c r="E57" s="304">
        <v>15</v>
      </c>
      <c r="F57" s="305">
        <v>0.8823529411764706</v>
      </c>
      <c r="G57" s="306">
        <v>118</v>
      </c>
      <c r="H57" s="303">
        <v>101</v>
      </c>
      <c r="I57" s="304">
        <v>-17</v>
      </c>
      <c r="J57" s="307">
        <v>-0.14406779661016944</v>
      </c>
      <c r="K57" s="306">
        <v>3</v>
      </c>
      <c r="L57" s="303">
        <v>2</v>
      </c>
      <c r="M57" s="304">
        <v>-1</v>
      </c>
      <c r="N57" s="305">
        <v>-0.33333333333333337</v>
      </c>
      <c r="O57" s="306">
        <v>128</v>
      </c>
      <c r="P57" s="303">
        <v>2</v>
      </c>
      <c r="Q57" s="304">
        <v>-126</v>
      </c>
      <c r="R57" s="308">
        <v>-0.984375</v>
      </c>
      <c r="S57" s="92"/>
    </row>
    <row r="58" spans="1:19" ht="12.75">
      <c r="A58" s="334"/>
      <c r="B58" s="83" t="s">
        <v>51</v>
      </c>
      <c r="C58" s="302">
        <v>16</v>
      </c>
      <c r="D58" s="303">
        <v>8</v>
      </c>
      <c r="E58" s="304">
        <v>-8</v>
      </c>
      <c r="F58" s="305">
        <v>-0.5</v>
      </c>
      <c r="G58" s="306">
        <v>6366</v>
      </c>
      <c r="H58" s="303">
        <v>7293</v>
      </c>
      <c r="I58" s="304">
        <v>927</v>
      </c>
      <c r="J58" s="307">
        <v>0.14561734213006594</v>
      </c>
      <c r="K58" s="306">
        <v>0</v>
      </c>
      <c r="L58" s="303">
        <v>0</v>
      </c>
      <c r="M58" s="304">
        <v>0</v>
      </c>
      <c r="N58" s="305">
        <v>0</v>
      </c>
      <c r="O58" s="306">
        <v>0</v>
      </c>
      <c r="P58" s="303">
        <v>155</v>
      </c>
      <c r="Q58" s="304">
        <v>155</v>
      </c>
      <c r="R58" s="308">
        <v>155</v>
      </c>
      <c r="S58" s="92"/>
    </row>
    <row r="59" spans="1:19" ht="12.75">
      <c r="A59" s="334"/>
      <c r="B59" s="83" t="s">
        <v>54</v>
      </c>
      <c r="C59" s="302">
        <v>0</v>
      </c>
      <c r="D59" s="303">
        <v>0</v>
      </c>
      <c r="E59" s="304">
        <v>0</v>
      </c>
      <c r="F59" s="305">
        <v>0</v>
      </c>
      <c r="G59" s="306">
        <v>0</v>
      </c>
      <c r="H59" s="303">
        <v>0</v>
      </c>
      <c r="I59" s="304">
        <v>0</v>
      </c>
      <c r="J59" s="307">
        <v>0</v>
      </c>
      <c r="K59" s="306">
        <v>0</v>
      </c>
      <c r="L59" s="303">
        <v>0</v>
      </c>
      <c r="M59" s="304">
        <v>0</v>
      </c>
      <c r="N59" s="305">
        <v>0</v>
      </c>
      <c r="O59" s="306">
        <v>0</v>
      </c>
      <c r="P59" s="303">
        <v>0</v>
      </c>
      <c r="Q59" s="304">
        <v>0</v>
      </c>
      <c r="R59" s="308">
        <v>0</v>
      </c>
      <c r="S59" s="92"/>
    </row>
    <row r="60" spans="1:19" ht="12.75">
      <c r="A60" s="334"/>
      <c r="B60" s="83" t="s">
        <v>52</v>
      </c>
      <c r="C60" s="302">
        <v>0</v>
      </c>
      <c r="D60" s="303">
        <v>0</v>
      </c>
      <c r="E60" s="304">
        <v>0</v>
      </c>
      <c r="F60" s="305">
        <v>0</v>
      </c>
      <c r="G60" s="306">
        <v>0</v>
      </c>
      <c r="H60" s="303">
        <v>0</v>
      </c>
      <c r="I60" s="304">
        <v>0</v>
      </c>
      <c r="J60" s="307">
        <v>0</v>
      </c>
      <c r="K60" s="306">
        <v>0</v>
      </c>
      <c r="L60" s="303">
        <v>0</v>
      </c>
      <c r="M60" s="304">
        <v>0</v>
      </c>
      <c r="N60" s="305">
        <v>0</v>
      </c>
      <c r="O60" s="306">
        <v>0</v>
      </c>
      <c r="P60" s="303">
        <v>0</v>
      </c>
      <c r="Q60" s="304">
        <v>0</v>
      </c>
      <c r="R60" s="308">
        <v>0</v>
      </c>
      <c r="S60" s="92"/>
    </row>
    <row r="61" spans="1:19" ht="12.75">
      <c r="A61" s="334"/>
      <c r="B61" s="83" t="s">
        <v>53</v>
      </c>
      <c r="C61" s="309">
        <v>5</v>
      </c>
      <c r="D61" s="303">
        <v>1</v>
      </c>
      <c r="E61" s="304">
        <v>-4</v>
      </c>
      <c r="F61" s="305">
        <v>-0.8</v>
      </c>
      <c r="G61" s="310">
        <v>93</v>
      </c>
      <c r="H61" s="303">
        <v>65</v>
      </c>
      <c r="I61" s="304">
        <v>-28</v>
      </c>
      <c r="J61" s="307">
        <v>-0.30107526881720426</v>
      </c>
      <c r="K61" s="310">
        <v>54</v>
      </c>
      <c r="L61" s="303">
        <v>15</v>
      </c>
      <c r="M61" s="304">
        <v>-39</v>
      </c>
      <c r="N61" s="305">
        <v>-0.7222222222222222</v>
      </c>
      <c r="O61" s="306">
        <v>202</v>
      </c>
      <c r="P61" s="303">
        <v>36</v>
      </c>
      <c r="Q61" s="304">
        <v>-166</v>
      </c>
      <c r="R61" s="308">
        <v>-0.8217821782178218</v>
      </c>
      <c r="S61" s="92"/>
    </row>
    <row r="62" spans="1:19" s="21" customFormat="1" ht="12.75">
      <c r="A62" s="334"/>
      <c r="B62" s="100" t="s">
        <v>34</v>
      </c>
      <c r="C62" s="302">
        <v>32</v>
      </c>
      <c r="D62" s="303">
        <v>26</v>
      </c>
      <c r="E62" s="304">
        <v>-6</v>
      </c>
      <c r="F62" s="305">
        <v>-0.1875</v>
      </c>
      <c r="G62" s="306">
        <v>68</v>
      </c>
      <c r="H62" s="303">
        <v>113</v>
      </c>
      <c r="I62" s="304">
        <v>45</v>
      </c>
      <c r="J62" s="307">
        <v>0.661764705882353</v>
      </c>
      <c r="K62" s="306">
        <v>7</v>
      </c>
      <c r="L62" s="303">
        <v>8</v>
      </c>
      <c r="M62" s="304">
        <v>1</v>
      </c>
      <c r="N62" s="305">
        <v>0.1428571428571428</v>
      </c>
      <c r="O62" s="310">
        <v>7</v>
      </c>
      <c r="P62" s="303">
        <v>8</v>
      </c>
      <c r="Q62" s="304">
        <v>1</v>
      </c>
      <c r="R62" s="308">
        <v>0.1428571428571428</v>
      </c>
      <c r="S62" s="65"/>
    </row>
    <row r="63" spans="1:19" s="19" customFormat="1" ht="12.75">
      <c r="A63" s="334" t="s">
        <v>23</v>
      </c>
      <c r="B63" s="83" t="s">
        <v>55</v>
      </c>
      <c r="C63" s="302">
        <v>309</v>
      </c>
      <c r="D63" s="303">
        <v>0</v>
      </c>
      <c r="E63" s="304">
        <v>-309</v>
      </c>
      <c r="F63" s="305">
        <v>-1</v>
      </c>
      <c r="G63" s="306">
        <v>337</v>
      </c>
      <c r="H63" s="303">
        <v>0</v>
      </c>
      <c r="I63" s="304">
        <v>-337</v>
      </c>
      <c r="J63" s="307">
        <v>-1</v>
      </c>
      <c r="K63" s="306">
        <v>0</v>
      </c>
      <c r="L63" s="303">
        <v>0</v>
      </c>
      <c r="M63" s="304">
        <v>0</v>
      </c>
      <c r="N63" s="305">
        <v>0</v>
      </c>
      <c r="O63" s="310">
        <v>0</v>
      </c>
      <c r="P63" s="303">
        <v>0</v>
      </c>
      <c r="Q63" s="304">
        <v>0</v>
      </c>
      <c r="R63" s="308">
        <v>0</v>
      </c>
      <c r="S63" s="93"/>
    </row>
    <row r="64" spans="1:19" ht="12.75">
      <c r="A64" s="334"/>
      <c r="B64" s="83" t="s">
        <v>28</v>
      </c>
      <c r="C64" s="302">
        <v>14</v>
      </c>
      <c r="D64" s="303">
        <v>36</v>
      </c>
      <c r="E64" s="304">
        <v>22</v>
      </c>
      <c r="F64" s="305">
        <v>1.5714285714285716</v>
      </c>
      <c r="G64" s="306">
        <v>383</v>
      </c>
      <c r="H64" s="303">
        <v>246</v>
      </c>
      <c r="I64" s="304">
        <v>-137</v>
      </c>
      <c r="J64" s="307">
        <v>-0.3577023498694517</v>
      </c>
      <c r="K64" s="306">
        <v>12</v>
      </c>
      <c r="L64" s="303">
        <v>20</v>
      </c>
      <c r="M64" s="304">
        <v>8</v>
      </c>
      <c r="N64" s="305">
        <v>0.6666666666666667</v>
      </c>
      <c r="O64" s="310">
        <v>115</v>
      </c>
      <c r="P64" s="303">
        <v>72</v>
      </c>
      <c r="Q64" s="304">
        <v>-43</v>
      </c>
      <c r="R64" s="308">
        <v>-0.3739130434782608</v>
      </c>
      <c r="S64" s="92"/>
    </row>
    <row r="65" spans="1:19" s="21" customFormat="1" ht="12.75">
      <c r="A65" s="334"/>
      <c r="B65" s="119" t="s">
        <v>38</v>
      </c>
      <c r="C65" s="309">
        <v>555</v>
      </c>
      <c r="D65" s="303">
        <v>637</v>
      </c>
      <c r="E65" s="304">
        <v>82</v>
      </c>
      <c r="F65" s="305">
        <v>0.1477477477477478</v>
      </c>
      <c r="G65" s="310">
        <v>974</v>
      </c>
      <c r="H65" s="303">
        <v>1336</v>
      </c>
      <c r="I65" s="304">
        <v>362</v>
      </c>
      <c r="J65" s="307">
        <v>0.37166324435318265</v>
      </c>
      <c r="K65" s="310">
        <v>6</v>
      </c>
      <c r="L65" s="303">
        <v>10</v>
      </c>
      <c r="M65" s="304">
        <v>4</v>
      </c>
      <c r="N65" s="305">
        <v>0.6666666666666667</v>
      </c>
      <c r="O65" s="310">
        <v>21</v>
      </c>
      <c r="P65" s="303">
        <v>67</v>
      </c>
      <c r="Q65" s="304">
        <v>46</v>
      </c>
      <c r="R65" s="308">
        <v>2.1904761904761907</v>
      </c>
      <c r="S65" s="65"/>
    </row>
    <row r="66" spans="1:19" s="73" customFormat="1" ht="12.75">
      <c r="A66" s="120" t="s">
        <v>37</v>
      </c>
      <c r="B66" s="100" t="s">
        <v>35</v>
      </c>
      <c r="C66" s="309">
        <v>96</v>
      </c>
      <c r="D66" s="303">
        <v>115</v>
      </c>
      <c r="E66" s="304">
        <v>19</v>
      </c>
      <c r="F66" s="305">
        <v>0.19791666666666674</v>
      </c>
      <c r="G66" s="310">
        <v>311</v>
      </c>
      <c r="H66" s="303">
        <v>349</v>
      </c>
      <c r="I66" s="304">
        <v>38</v>
      </c>
      <c r="J66" s="307">
        <v>0.12218649517684876</v>
      </c>
      <c r="K66" s="310">
        <v>22</v>
      </c>
      <c r="L66" s="303">
        <v>25</v>
      </c>
      <c r="M66" s="304">
        <v>3</v>
      </c>
      <c r="N66" s="305">
        <v>0.13636363636363646</v>
      </c>
      <c r="O66" s="310">
        <v>42</v>
      </c>
      <c r="P66" s="303">
        <v>53</v>
      </c>
      <c r="Q66" s="304">
        <v>11</v>
      </c>
      <c r="R66" s="308">
        <v>0.26190476190476186</v>
      </c>
      <c r="S66" s="94"/>
    </row>
    <row r="67" spans="1:19" s="19" customFormat="1" ht="12.75">
      <c r="A67" s="334" t="s">
        <v>27</v>
      </c>
      <c r="B67" s="83" t="s">
        <v>56</v>
      </c>
      <c r="C67" s="302">
        <v>13</v>
      </c>
      <c r="D67" s="303">
        <v>20</v>
      </c>
      <c r="E67" s="304">
        <v>7</v>
      </c>
      <c r="F67" s="305">
        <v>0.5384615384615385</v>
      </c>
      <c r="G67" s="306">
        <v>148</v>
      </c>
      <c r="H67" s="303">
        <v>39</v>
      </c>
      <c r="I67" s="304">
        <v>-109</v>
      </c>
      <c r="J67" s="307">
        <v>-0.7364864864864865</v>
      </c>
      <c r="K67" s="306">
        <v>3</v>
      </c>
      <c r="L67" s="303">
        <v>20</v>
      </c>
      <c r="M67" s="304">
        <v>17</v>
      </c>
      <c r="N67" s="305">
        <v>5.666666666666667</v>
      </c>
      <c r="O67" s="310">
        <v>41</v>
      </c>
      <c r="P67" s="303">
        <v>36</v>
      </c>
      <c r="Q67" s="304">
        <v>-5</v>
      </c>
      <c r="R67" s="308">
        <v>-0.12195121951219512</v>
      </c>
      <c r="S67" s="93"/>
    </row>
    <row r="68" spans="1:19" s="21" customFormat="1" ht="12.75">
      <c r="A68" s="334"/>
      <c r="B68" s="100" t="s">
        <v>36</v>
      </c>
      <c r="C68" s="309">
        <v>183</v>
      </c>
      <c r="D68" s="303">
        <v>98</v>
      </c>
      <c r="E68" s="304">
        <v>-85</v>
      </c>
      <c r="F68" s="305">
        <v>-0.46448087431693985</v>
      </c>
      <c r="G68" s="310">
        <v>475</v>
      </c>
      <c r="H68" s="303">
        <v>286</v>
      </c>
      <c r="I68" s="304">
        <v>-189</v>
      </c>
      <c r="J68" s="307">
        <v>-0.3978947368421053</v>
      </c>
      <c r="K68" s="310">
        <v>10</v>
      </c>
      <c r="L68" s="303">
        <v>22</v>
      </c>
      <c r="M68" s="304">
        <v>12</v>
      </c>
      <c r="N68" s="305">
        <v>1.2</v>
      </c>
      <c r="O68" s="310">
        <v>95</v>
      </c>
      <c r="P68" s="303">
        <v>92</v>
      </c>
      <c r="Q68" s="304">
        <v>-3</v>
      </c>
      <c r="R68" s="308">
        <v>-0.03157894736842104</v>
      </c>
      <c r="S68" s="65"/>
    </row>
    <row r="69" spans="1:19" s="19" customFormat="1" ht="12.75">
      <c r="A69" s="334" t="s">
        <v>25</v>
      </c>
      <c r="B69" s="83" t="s">
        <v>57</v>
      </c>
      <c r="C69" s="302">
        <v>0</v>
      </c>
      <c r="D69" s="303">
        <v>59</v>
      </c>
      <c r="E69" s="304">
        <v>59</v>
      </c>
      <c r="F69" s="305">
        <v>59</v>
      </c>
      <c r="G69" s="306">
        <v>0</v>
      </c>
      <c r="H69" s="303">
        <v>241</v>
      </c>
      <c r="I69" s="304">
        <v>241</v>
      </c>
      <c r="J69" s="307">
        <v>241</v>
      </c>
      <c r="K69" s="306">
        <v>1</v>
      </c>
      <c r="L69" s="303">
        <v>10</v>
      </c>
      <c r="M69" s="304">
        <v>9</v>
      </c>
      <c r="N69" s="305">
        <v>9</v>
      </c>
      <c r="O69" s="310">
        <v>1</v>
      </c>
      <c r="P69" s="303">
        <v>139</v>
      </c>
      <c r="Q69" s="304">
        <v>138</v>
      </c>
      <c r="R69" s="308">
        <v>138</v>
      </c>
      <c r="S69" s="93"/>
    </row>
    <row r="70" spans="1:19" s="21" customFormat="1" ht="12.75">
      <c r="A70" s="335"/>
      <c r="B70" s="84" t="s">
        <v>29</v>
      </c>
      <c r="C70" s="311">
        <v>58</v>
      </c>
      <c r="D70" s="312">
        <v>180</v>
      </c>
      <c r="E70" s="313">
        <v>122</v>
      </c>
      <c r="F70" s="314">
        <v>2.103448275862069</v>
      </c>
      <c r="G70" s="315">
        <v>167</v>
      </c>
      <c r="H70" s="312">
        <v>628</v>
      </c>
      <c r="I70" s="313">
        <v>461</v>
      </c>
      <c r="J70" s="316">
        <v>2.7604790419161676</v>
      </c>
      <c r="K70" s="315">
        <v>11</v>
      </c>
      <c r="L70" s="312">
        <v>13</v>
      </c>
      <c r="M70" s="313">
        <v>2</v>
      </c>
      <c r="N70" s="314">
        <v>0.18181818181818188</v>
      </c>
      <c r="O70" s="315">
        <v>62</v>
      </c>
      <c r="P70" s="312">
        <v>27</v>
      </c>
      <c r="Q70" s="313">
        <v>-35</v>
      </c>
      <c r="R70" s="317">
        <v>-0.564516129032258</v>
      </c>
      <c r="S70" s="65"/>
    </row>
    <row r="71" spans="1:19" s="37" customFormat="1" ht="12">
      <c r="A71" s="35"/>
      <c r="B71" s="99" t="s">
        <v>6</v>
      </c>
      <c r="C71" s="318">
        <v>2940</v>
      </c>
      <c r="D71" s="319">
        <v>3132</v>
      </c>
      <c r="E71" s="324">
        <v>192</v>
      </c>
      <c r="F71" s="320">
        <v>0.06530612244897949</v>
      </c>
      <c r="G71" s="321">
        <v>13918</v>
      </c>
      <c r="H71" s="319">
        <v>15862</v>
      </c>
      <c r="I71" s="324">
        <v>1944</v>
      </c>
      <c r="J71" s="322">
        <v>0.1396752406955022</v>
      </c>
      <c r="K71" s="321">
        <v>482</v>
      </c>
      <c r="L71" s="319">
        <v>992</v>
      </c>
      <c r="M71" s="324">
        <v>510</v>
      </c>
      <c r="N71" s="320">
        <v>1.0580912863070537</v>
      </c>
      <c r="O71" s="321">
        <v>4721</v>
      </c>
      <c r="P71" s="319">
        <v>5947</v>
      </c>
      <c r="Q71" s="324">
        <v>1226</v>
      </c>
      <c r="R71" s="323">
        <v>0.2596907434865494</v>
      </c>
      <c r="S71" s="95"/>
    </row>
    <row r="72" spans="2:18" s="5" customFormat="1" ht="12.75">
      <c r="B72" s="10"/>
      <c r="C72" s="11"/>
      <c r="D72" s="11"/>
      <c r="E72" s="11"/>
      <c r="F72" s="24"/>
      <c r="G72" s="11"/>
      <c r="H72" s="11"/>
      <c r="I72" s="11"/>
      <c r="J72" s="24"/>
      <c r="K72" s="11"/>
      <c r="L72" s="11"/>
      <c r="M72" s="11"/>
      <c r="N72" s="24"/>
      <c r="O72" s="11"/>
      <c r="P72" s="11"/>
      <c r="Q72" s="11"/>
      <c r="R72" s="24"/>
    </row>
  </sheetData>
  <mergeCells count="36">
    <mergeCell ref="A19:A26"/>
    <mergeCell ref="A27:A29"/>
    <mergeCell ref="A31:A32"/>
    <mergeCell ref="A33:A34"/>
    <mergeCell ref="A6:A8"/>
    <mergeCell ref="A9:A10"/>
    <mergeCell ref="A11:A15"/>
    <mergeCell ref="A16:A18"/>
    <mergeCell ref="A1:R1"/>
    <mergeCell ref="A2:R2"/>
    <mergeCell ref="K3:R3"/>
    <mergeCell ref="C4:F4"/>
    <mergeCell ref="G4:J4"/>
    <mergeCell ref="K4:N4"/>
    <mergeCell ref="O4:R4"/>
    <mergeCell ref="B3:B5"/>
    <mergeCell ref="A3:A5"/>
    <mergeCell ref="C3:J3"/>
    <mergeCell ref="A37:R37"/>
    <mergeCell ref="A38:R38"/>
    <mergeCell ref="A39:A41"/>
    <mergeCell ref="B39:B41"/>
    <mergeCell ref="C39:J39"/>
    <mergeCell ref="K39:R39"/>
    <mergeCell ref="C40:F40"/>
    <mergeCell ref="G40:J40"/>
    <mergeCell ref="K40:N40"/>
    <mergeCell ref="O40:R40"/>
    <mergeCell ref="A42:A44"/>
    <mergeCell ref="A45:A46"/>
    <mergeCell ref="A47:A51"/>
    <mergeCell ref="A52:A54"/>
    <mergeCell ref="A55:A62"/>
    <mergeCell ref="A63:A65"/>
    <mergeCell ref="A67:A68"/>
    <mergeCell ref="A69:A70"/>
  </mergeCells>
  <printOptions horizontalCentered="1" verticalCentered="1"/>
  <pageMargins left="0.1968503937007874" right="0.2362204724409449" top="0.35433070866141736" bottom="0.5511811023622047" header="0.15748031496062992" footer="0.31496062992125984"/>
  <pageSetup horizontalDpi="600" verticalDpi="600" orientation="landscape" paperSize="9" scale="90" r:id="rId1"/>
  <headerFooter alignWithMargins="0">
    <oddHeader>&amp;C&amp;"Comic Sans MS,Bold"Regione Siciliana - Assessorato Turismo - Osservatorio Turistico</oddHeader>
    <oddFooter>&amp;L&amp;"Comic Sans MS,Regular Corsivo"&amp;8server &amp;F&amp;A&amp;C&amp;"Comic Sans MS,Regular"&amp;9In caso di utilizzo dei dati, pregasi citare la fonte&amp;R&amp;"Comic Sans MS,Regular"Pagina &amp;P di &amp;N</oddFooter>
  </headerFooter>
  <rowBreaks count="1" manualBreakCount="1">
    <brk id="35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C72"/>
  <sheetViews>
    <sheetView zoomScale="75" zoomScaleNormal="75" workbookViewId="0" topLeftCell="A1">
      <pane xSplit="2" ySplit="5" topLeftCell="H7" activePane="bottomRight" state="frozen"/>
      <selection pane="topLeft" activeCell="C42" sqref="C42:R71"/>
      <selection pane="topRight" activeCell="C42" sqref="C42:R71"/>
      <selection pane="bottomLeft" activeCell="C42" sqref="C42:R71"/>
      <selection pane="bottomRight" activeCell="C42" sqref="C42:R71"/>
    </sheetView>
  </sheetViews>
  <sheetFormatPr defaultColWidth="9.625" defaultRowHeight="12.75"/>
  <cols>
    <col min="1" max="1" width="6.00390625" style="3" bestFit="1" customWidth="1"/>
    <col min="2" max="2" width="18.375" style="8" customWidth="1"/>
    <col min="3" max="3" width="9.625" style="9" customWidth="1"/>
    <col min="4" max="4" width="9.625" style="7" customWidth="1"/>
    <col min="5" max="5" width="8.75390625" style="7" customWidth="1"/>
    <col min="6" max="6" width="11.125" style="25" customWidth="1"/>
    <col min="7" max="8" width="9.625" style="7" customWidth="1"/>
    <col min="9" max="9" width="8.75390625" style="7" customWidth="1"/>
    <col min="10" max="10" width="11.125" style="25" customWidth="1"/>
    <col min="11" max="12" width="9.625" style="7" customWidth="1"/>
    <col min="13" max="13" width="8.75390625" style="7" customWidth="1"/>
    <col min="14" max="14" width="11.125" style="25" customWidth="1"/>
    <col min="15" max="16" width="9.625" style="7" customWidth="1"/>
    <col min="17" max="17" width="11.625" style="7" customWidth="1"/>
    <col min="18" max="18" width="11.125" style="25" customWidth="1"/>
    <col min="19" max="16384" width="9.625" style="3" customWidth="1"/>
  </cols>
  <sheetData>
    <row r="1" spans="1:55" s="1" customFormat="1" ht="19.5" thickBot="1" thickTop="1">
      <c r="A1" s="338" t="s">
        <v>58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40"/>
      <c r="S1" s="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16" customFormat="1" ht="15.75">
      <c r="A2" s="341" t="s">
        <v>16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  <c r="S2" s="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s="2" customFormat="1" ht="12.75" customHeight="1">
      <c r="A3" s="344" t="s">
        <v>19</v>
      </c>
      <c r="B3" s="347" t="s">
        <v>5</v>
      </c>
      <c r="C3" s="349" t="s">
        <v>2</v>
      </c>
      <c r="D3" s="350"/>
      <c r="E3" s="350"/>
      <c r="F3" s="350"/>
      <c r="G3" s="350"/>
      <c r="H3" s="350"/>
      <c r="I3" s="350"/>
      <c r="J3" s="351"/>
      <c r="K3" s="352" t="s">
        <v>4</v>
      </c>
      <c r="L3" s="353"/>
      <c r="M3" s="353"/>
      <c r="N3" s="353"/>
      <c r="O3" s="353"/>
      <c r="P3" s="353"/>
      <c r="Q3" s="353"/>
      <c r="R3" s="354"/>
      <c r="S3" s="1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12.75">
      <c r="A4" s="345"/>
      <c r="B4" s="333"/>
      <c r="C4" s="355" t="s">
        <v>0</v>
      </c>
      <c r="D4" s="355"/>
      <c r="E4" s="355"/>
      <c r="F4" s="355"/>
      <c r="G4" s="355" t="s">
        <v>1</v>
      </c>
      <c r="H4" s="355"/>
      <c r="I4" s="355"/>
      <c r="J4" s="356"/>
      <c r="K4" s="357" t="s">
        <v>0</v>
      </c>
      <c r="L4" s="355"/>
      <c r="M4" s="355"/>
      <c r="N4" s="355"/>
      <c r="O4" s="355" t="s">
        <v>1</v>
      </c>
      <c r="P4" s="355"/>
      <c r="Q4" s="355"/>
      <c r="R4" s="358"/>
      <c r="S4" s="1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s="77" customFormat="1" ht="13.5" thickBot="1">
      <c r="A5" s="346"/>
      <c r="B5" s="348"/>
      <c r="C5" s="26">
        <v>1998</v>
      </c>
      <c r="D5" s="27">
        <v>1999</v>
      </c>
      <c r="E5" s="28" t="s">
        <v>61</v>
      </c>
      <c r="F5" s="28" t="s">
        <v>3</v>
      </c>
      <c r="G5" s="26">
        <v>1998</v>
      </c>
      <c r="H5" s="29">
        <v>1999</v>
      </c>
      <c r="I5" s="28" t="s">
        <v>61</v>
      </c>
      <c r="J5" s="128" t="s">
        <v>3</v>
      </c>
      <c r="K5" s="30">
        <v>1998</v>
      </c>
      <c r="L5" s="27">
        <v>1999</v>
      </c>
      <c r="M5" s="28" t="s">
        <v>61</v>
      </c>
      <c r="N5" s="28" t="s">
        <v>3</v>
      </c>
      <c r="O5" s="26">
        <v>1998</v>
      </c>
      <c r="P5" s="29">
        <v>1999</v>
      </c>
      <c r="Q5" s="28" t="s">
        <v>61</v>
      </c>
      <c r="R5" s="31" t="s">
        <v>3</v>
      </c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</row>
    <row r="6" spans="1:55" s="19" customFormat="1" ht="13.5" thickTop="1">
      <c r="A6" s="363" t="s">
        <v>21</v>
      </c>
      <c r="B6" s="82" t="s">
        <v>39</v>
      </c>
      <c r="C6" s="122">
        <v>7827</v>
      </c>
      <c r="D6" s="105">
        <v>9118</v>
      </c>
      <c r="E6" s="117">
        <v>1291</v>
      </c>
      <c r="F6" s="133">
        <v>0.1649418678931902</v>
      </c>
      <c r="G6" s="104">
        <v>16399</v>
      </c>
      <c r="H6" s="105">
        <v>16729</v>
      </c>
      <c r="I6" s="117">
        <v>330</v>
      </c>
      <c r="J6" s="129">
        <v>0.0201231782425757</v>
      </c>
      <c r="K6" s="104">
        <v>15427</v>
      </c>
      <c r="L6" s="105">
        <v>15664</v>
      </c>
      <c r="M6" s="117">
        <v>237</v>
      </c>
      <c r="N6" s="133">
        <v>0.015362675828093586</v>
      </c>
      <c r="O6" s="104">
        <v>20392</v>
      </c>
      <c r="P6" s="105">
        <v>19895</v>
      </c>
      <c r="Q6" s="117">
        <v>-497</v>
      </c>
      <c r="R6" s="133">
        <v>-0.024372302863868156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4" customFormat="1" ht="12.75">
      <c r="A7" s="337"/>
      <c r="B7" s="83" t="s">
        <v>40</v>
      </c>
      <c r="C7" s="123">
        <v>4661</v>
      </c>
      <c r="D7" s="38">
        <v>4226</v>
      </c>
      <c r="E7" s="6">
        <v>-435</v>
      </c>
      <c r="F7" s="134">
        <v>-0.09332761210040763</v>
      </c>
      <c r="G7" s="39">
        <v>43333</v>
      </c>
      <c r="H7" s="38">
        <v>33292</v>
      </c>
      <c r="I7" s="6">
        <v>-10041</v>
      </c>
      <c r="J7" s="130">
        <v>-0.23171716705513123</v>
      </c>
      <c r="K7" s="39">
        <v>630</v>
      </c>
      <c r="L7" s="38">
        <v>992</v>
      </c>
      <c r="M7" s="6">
        <v>362</v>
      </c>
      <c r="N7" s="134">
        <v>0.5746031746031746</v>
      </c>
      <c r="O7" s="39">
        <v>5237</v>
      </c>
      <c r="P7" s="38">
        <v>8803</v>
      </c>
      <c r="Q7" s="6">
        <v>3566</v>
      </c>
      <c r="R7" s="134">
        <v>0.6809241932404049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21" customFormat="1" ht="12.75">
      <c r="A8" s="362"/>
      <c r="B8" s="84" t="s">
        <v>30</v>
      </c>
      <c r="C8" s="124">
        <v>1824</v>
      </c>
      <c r="D8" s="38">
        <v>2873</v>
      </c>
      <c r="E8" s="6">
        <v>1049</v>
      </c>
      <c r="F8" s="134">
        <v>0.5751096491228069</v>
      </c>
      <c r="G8" s="40">
        <v>4294</v>
      </c>
      <c r="H8" s="38">
        <v>10952</v>
      </c>
      <c r="I8" s="6">
        <v>6658</v>
      </c>
      <c r="J8" s="130">
        <v>1.5505356311131813</v>
      </c>
      <c r="K8" s="40">
        <v>1233</v>
      </c>
      <c r="L8" s="38">
        <v>1377</v>
      </c>
      <c r="M8" s="6">
        <v>144</v>
      </c>
      <c r="N8" s="134">
        <v>0.11678832116788329</v>
      </c>
      <c r="O8" s="39">
        <v>1853</v>
      </c>
      <c r="P8" s="38">
        <v>2907</v>
      </c>
      <c r="Q8" s="6">
        <v>1054</v>
      </c>
      <c r="R8" s="134">
        <v>0.5688073394495412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19" customFormat="1" ht="12.75">
      <c r="A9" s="361" t="s">
        <v>26</v>
      </c>
      <c r="B9" s="85" t="s">
        <v>41</v>
      </c>
      <c r="C9" s="123">
        <v>660</v>
      </c>
      <c r="D9" s="38">
        <v>701</v>
      </c>
      <c r="E9" s="6">
        <v>41</v>
      </c>
      <c r="F9" s="134">
        <v>0.06212121212121202</v>
      </c>
      <c r="G9" s="39">
        <v>3424</v>
      </c>
      <c r="H9" s="38">
        <v>3809</v>
      </c>
      <c r="I9" s="6">
        <v>385</v>
      </c>
      <c r="J9" s="130">
        <v>0.11244158878504673</v>
      </c>
      <c r="K9" s="39">
        <v>94</v>
      </c>
      <c r="L9" s="38">
        <v>100</v>
      </c>
      <c r="M9" s="6">
        <v>6</v>
      </c>
      <c r="N9" s="134">
        <v>0.06382978723404253</v>
      </c>
      <c r="O9" s="39">
        <v>320</v>
      </c>
      <c r="P9" s="38">
        <v>290</v>
      </c>
      <c r="Q9" s="6">
        <v>-30</v>
      </c>
      <c r="R9" s="134">
        <v>-0.09375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21" customFormat="1" ht="12.75">
      <c r="A10" s="335"/>
      <c r="B10" s="86" t="s">
        <v>31</v>
      </c>
      <c r="C10" s="124">
        <v>2305</v>
      </c>
      <c r="D10" s="38">
        <v>2394</v>
      </c>
      <c r="E10" s="6">
        <v>89</v>
      </c>
      <c r="F10" s="134">
        <v>0.038611713665943626</v>
      </c>
      <c r="G10" s="40">
        <v>8575</v>
      </c>
      <c r="H10" s="38">
        <v>8893</v>
      </c>
      <c r="I10" s="6">
        <v>318</v>
      </c>
      <c r="J10" s="130">
        <v>0.037084548104956205</v>
      </c>
      <c r="K10" s="40">
        <v>515</v>
      </c>
      <c r="L10" s="38">
        <v>571</v>
      </c>
      <c r="M10" s="6">
        <v>56</v>
      </c>
      <c r="N10" s="134">
        <v>0.10873786407766994</v>
      </c>
      <c r="O10" s="39">
        <v>685</v>
      </c>
      <c r="P10" s="38">
        <v>1196</v>
      </c>
      <c r="Q10" s="6">
        <v>511</v>
      </c>
      <c r="R10" s="134">
        <v>0.7459854014598539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19" customFormat="1" ht="12.75">
      <c r="A11" s="361" t="s">
        <v>20</v>
      </c>
      <c r="B11" s="85" t="s">
        <v>42</v>
      </c>
      <c r="C11" s="123">
        <v>8953</v>
      </c>
      <c r="D11" s="38">
        <v>10249</v>
      </c>
      <c r="E11" s="6">
        <v>1296</v>
      </c>
      <c r="F11" s="134">
        <v>0.14475594772701883</v>
      </c>
      <c r="G11" s="39">
        <v>28715</v>
      </c>
      <c r="H11" s="38">
        <v>23402</v>
      </c>
      <c r="I11" s="6">
        <v>-5313</v>
      </c>
      <c r="J11" s="130">
        <v>-0.18502524812815602</v>
      </c>
      <c r="K11" s="39">
        <v>2583</v>
      </c>
      <c r="L11" s="38">
        <v>3218</v>
      </c>
      <c r="M11" s="6">
        <v>635</v>
      </c>
      <c r="N11" s="134">
        <v>0.245838172667441</v>
      </c>
      <c r="O11" s="39">
        <v>7836</v>
      </c>
      <c r="P11" s="38">
        <v>7478</v>
      </c>
      <c r="Q11" s="6">
        <v>-358</v>
      </c>
      <c r="R11" s="134">
        <v>-0.0456865747830526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s="334"/>
      <c r="B12" s="83" t="s">
        <v>43</v>
      </c>
      <c r="C12" s="123">
        <v>1056</v>
      </c>
      <c r="D12" s="38">
        <v>416</v>
      </c>
      <c r="E12" s="6">
        <v>-640</v>
      </c>
      <c r="F12" s="134">
        <v>-0.6060606060606061</v>
      </c>
      <c r="G12" s="39">
        <v>1487</v>
      </c>
      <c r="H12" s="38">
        <v>656</v>
      </c>
      <c r="I12" s="6">
        <v>-831</v>
      </c>
      <c r="J12" s="130">
        <v>-0.558843308675185</v>
      </c>
      <c r="K12" s="39">
        <v>707</v>
      </c>
      <c r="L12" s="38">
        <v>147</v>
      </c>
      <c r="M12" s="6">
        <v>-560</v>
      </c>
      <c r="N12" s="134">
        <v>-0.7920792079207921</v>
      </c>
      <c r="O12" s="39">
        <v>798</v>
      </c>
      <c r="P12" s="38">
        <v>180</v>
      </c>
      <c r="Q12" s="6">
        <v>-618</v>
      </c>
      <c r="R12" s="134">
        <v>-0.7744360902255639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2.75">
      <c r="A13" s="334"/>
      <c r="B13" s="83" t="s">
        <v>44</v>
      </c>
      <c r="C13" s="123">
        <v>14947</v>
      </c>
      <c r="D13" s="38">
        <v>17678</v>
      </c>
      <c r="E13" s="6">
        <v>2731</v>
      </c>
      <c r="F13" s="134">
        <v>0.1827122499498226</v>
      </c>
      <c r="G13" s="39">
        <v>52418</v>
      </c>
      <c r="H13" s="38">
        <v>40586</v>
      </c>
      <c r="I13" s="6">
        <v>-11832</v>
      </c>
      <c r="J13" s="130">
        <v>-0.22572398794307302</v>
      </c>
      <c r="K13" s="39">
        <v>7874</v>
      </c>
      <c r="L13" s="38">
        <v>6736</v>
      </c>
      <c r="M13" s="6">
        <v>-1138</v>
      </c>
      <c r="N13" s="134">
        <v>-0.14452628905257814</v>
      </c>
      <c r="O13" s="39">
        <v>20152</v>
      </c>
      <c r="P13" s="38">
        <v>14488</v>
      </c>
      <c r="Q13" s="6">
        <v>-5664</v>
      </c>
      <c r="R13" s="134">
        <v>-0.2810639142516872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2.75">
      <c r="A14" s="334"/>
      <c r="B14" s="83" t="s">
        <v>45</v>
      </c>
      <c r="C14" s="123">
        <v>1144</v>
      </c>
      <c r="D14" s="38">
        <v>848</v>
      </c>
      <c r="E14" s="6">
        <v>-296</v>
      </c>
      <c r="F14" s="134">
        <v>-0.25874125874125875</v>
      </c>
      <c r="G14" s="39">
        <v>3239</v>
      </c>
      <c r="H14" s="38">
        <v>1371</v>
      </c>
      <c r="I14" s="6">
        <v>-1868</v>
      </c>
      <c r="J14" s="130">
        <v>-0.5767212102500772</v>
      </c>
      <c r="K14" s="39">
        <v>145</v>
      </c>
      <c r="L14" s="38">
        <v>369</v>
      </c>
      <c r="M14" s="6">
        <v>224</v>
      </c>
      <c r="N14" s="134">
        <v>1.5448275862068965</v>
      </c>
      <c r="O14" s="39">
        <v>492</v>
      </c>
      <c r="P14" s="38">
        <v>649</v>
      </c>
      <c r="Q14" s="6">
        <v>157</v>
      </c>
      <c r="R14" s="134">
        <v>0.31910569105691056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s="21" customFormat="1" ht="12.75">
      <c r="A15" s="335"/>
      <c r="B15" s="84" t="s">
        <v>32</v>
      </c>
      <c r="C15" s="124">
        <v>6243</v>
      </c>
      <c r="D15" s="38">
        <v>6814</v>
      </c>
      <c r="E15" s="6">
        <v>571</v>
      </c>
      <c r="F15" s="134">
        <v>0.09146243793048203</v>
      </c>
      <c r="G15" s="40">
        <v>16870</v>
      </c>
      <c r="H15" s="38">
        <v>16183</v>
      </c>
      <c r="I15" s="6">
        <v>-687</v>
      </c>
      <c r="J15" s="130">
        <v>-0.040723177237700026</v>
      </c>
      <c r="K15" s="40">
        <v>2412</v>
      </c>
      <c r="L15" s="38">
        <v>2916</v>
      </c>
      <c r="M15" s="6">
        <v>504</v>
      </c>
      <c r="N15" s="134">
        <v>0.20895522388059695</v>
      </c>
      <c r="O15" s="39">
        <v>7769</v>
      </c>
      <c r="P15" s="38">
        <v>7614</v>
      </c>
      <c r="Q15" s="6">
        <v>-155</v>
      </c>
      <c r="R15" s="134">
        <v>-0.01995108765606901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19" customFormat="1" ht="12.75">
      <c r="A16" s="361" t="s">
        <v>24</v>
      </c>
      <c r="B16" s="85" t="s">
        <v>46</v>
      </c>
      <c r="C16" s="123">
        <v>1142</v>
      </c>
      <c r="D16" s="38">
        <v>1430</v>
      </c>
      <c r="E16" s="6">
        <v>288</v>
      </c>
      <c r="F16" s="134">
        <v>0.2521891418563922</v>
      </c>
      <c r="G16" s="39">
        <v>2545</v>
      </c>
      <c r="H16" s="38">
        <v>2426</v>
      </c>
      <c r="I16" s="6">
        <v>-119</v>
      </c>
      <c r="J16" s="130">
        <v>-0.04675834970530457</v>
      </c>
      <c r="K16" s="39">
        <v>547</v>
      </c>
      <c r="L16" s="38">
        <v>726</v>
      </c>
      <c r="M16" s="6">
        <v>179</v>
      </c>
      <c r="N16" s="134">
        <v>0.32723948811700176</v>
      </c>
      <c r="O16" s="39">
        <v>801</v>
      </c>
      <c r="P16" s="38">
        <v>1167</v>
      </c>
      <c r="Q16" s="6">
        <v>366</v>
      </c>
      <c r="R16" s="134">
        <v>0.45692883895131087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334"/>
      <c r="B17" s="83" t="s">
        <v>47</v>
      </c>
      <c r="C17" s="123">
        <v>629</v>
      </c>
      <c r="D17" s="38">
        <v>998</v>
      </c>
      <c r="E17" s="6">
        <v>369</v>
      </c>
      <c r="F17" s="134">
        <v>0.5866454689984102</v>
      </c>
      <c r="G17" s="39">
        <v>3069</v>
      </c>
      <c r="H17" s="38">
        <v>2752</v>
      </c>
      <c r="I17" s="6">
        <v>-317</v>
      </c>
      <c r="J17" s="130">
        <v>-0.10329097425871614</v>
      </c>
      <c r="K17" s="39">
        <v>1201</v>
      </c>
      <c r="L17" s="38">
        <v>1367</v>
      </c>
      <c r="M17" s="6">
        <v>166</v>
      </c>
      <c r="N17" s="134">
        <v>0.13821815154038308</v>
      </c>
      <c r="O17" s="39">
        <v>1395</v>
      </c>
      <c r="P17" s="38">
        <v>1458</v>
      </c>
      <c r="Q17" s="6">
        <v>63</v>
      </c>
      <c r="R17" s="134">
        <v>0.04516129032258065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21" customFormat="1" ht="12.75">
      <c r="A18" s="335"/>
      <c r="B18" s="84" t="s">
        <v>33</v>
      </c>
      <c r="C18" s="124">
        <v>1117</v>
      </c>
      <c r="D18" s="38">
        <v>874</v>
      </c>
      <c r="E18" s="6">
        <v>-243</v>
      </c>
      <c r="F18" s="134">
        <v>-0.21754700089525514</v>
      </c>
      <c r="G18" s="40">
        <v>3477</v>
      </c>
      <c r="H18" s="38">
        <v>2357</v>
      </c>
      <c r="I18" s="6">
        <v>-1120</v>
      </c>
      <c r="J18" s="130">
        <v>-0.3221167673281564</v>
      </c>
      <c r="K18" s="40">
        <v>149</v>
      </c>
      <c r="L18" s="38">
        <v>167</v>
      </c>
      <c r="M18" s="6">
        <v>18</v>
      </c>
      <c r="N18" s="134">
        <v>0.12080536912751683</v>
      </c>
      <c r="O18" s="39">
        <v>483</v>
      </c>
      <c r="P18" s="38">
        <v>293</v>
      </c>
      <c r="Q18" s="6">
        <v>-190</v>
      </c>
      <c r="R18" s="134">
        <v>-0.39337474120082816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19" customFormat="1" ht="12.75">
      <c r="A19" s="361" t="s">
        <v>22</v>
      </c>
      <c r="B19" s="85" t="s">
        <v>48</v>
      </c>
      <c r="C19" s="123">
        <v>982</v>
      </c>
      <c r="D19" s="38">
        <v>1098</v>
      </c>
      <c r="E19" s="6">
        <v>116</v>
      </c>
      <c r="F19" s="134">
        <v>0.11812627291242372</v>
      </c>
      <c r="G19" s="39">
        <v>2023</v>
      </c>
      <c r="H19" s="38">
        <v>2231</v>
      </c>
      <c r="I19" s="6">
        <v>208</v>
      </c>
      <c r="J19" s="130">
        <v>0.10281759762728626</v>
      </c>
      <c r="K19" s="39">
        <v>513</v>
      </c>
      <c r="L19" s="38">
        <v>601</v>
      </c>
      <c r="M19" s="6">
        <v>88</v>
      </c>
      <c r="N19" s="134">
        <v>0.17153996101364521</v>
      </c>
      <c r="O19" s="39">
        <v>594</v>
      </c>
      <c r="P19" s="38">
        <v>848</v>
      </c>
      <c r="Q19" s="6">
        <v>254</v>
      </c>
      <c r="R19" s="134">
        <v>0.42760942760942755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2.75">
      <c r="A20" s="334"/>
      <c r="B20" s="83" t="s">
        <v>49</v>
      </c>
      <c r="C20" s="123">
        <v>5630</v>
      </c>
      <c r="D20" s="38">
        <v>6713</v>
      </c>
      <c r="E20" s="6">
        <v>1083</v>
      </c>
      <c r="F20" s="134">
        <v>0.19236234458259327</v>
      </c>
      <c r="G20" s="39">
        <v>18077</v>
      </c>
      <c r="H20" s="38">
        <v>19441</v>
      </c>
      <c r="I20" s="6">
        <v>1364</v>
      </c>
      <c r="J20" s="130">
        <v>0.07545499806383793</v>
      </c>
      <c r="K20" s="39">
        <v>12844</v>
      </c>
      <c r="L20" s="38">
        <v>12728</v>
      </c>
      <c r="M20" s="6">
        <v>-116</v>
      </c>
      <c r="N20" s="134">
        <v>-0.009031454375583947</v>
      </c>
      <c r="O20" s="39">
        <v>55759</v>
      </c>
      <c r="P20" s="38">
        <v>59625</v>
      </c>
      <c r="Q20" s="6">
        <v>3866</v>
      </c>
      <c r="R20" s="134">
        <v>0.06933409853117878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2.75">
      <c r="A21" s="334"/>
      <c r="B21" s="83" t="s">
        <v>50</v>
      </c>
      <c r="C21" s="123">
        <v>1286</v>
      </c>
      <c r="D21" s="38">
        <v>1565</v>
      </c>
      <c r="E21" s="6">
        <v>279</v>
      </c>
      <c r="F21" s="134">
        <v>0.21695178849144625</v>
      </c>
      <c r="G21" s="39">
        <v>5155</v>
      </c>
      <c r="H21" s="38">
        <v>5614</v>
      </c>
      <c r="I21" s="6">
        <v>459</v>
      </c>
      <c r="J21" s="130">
        <v>0.08903976721629481</v>
      </c>
      <c r="K21" s="39">
        <v>2443</v>
      </c>
      <c r="L21" s="38">
        <v>3367</v>
      </c>
      <c r="M21" s="6">
        <v>924</v>
      </c>
      <c r="N21" s="134">
        <v>0.37822349570200564</v>
      </c>
      <c r="O21" s="39">
        <v>9786</v>
      </c>
      <c r="P21" s="38">
        <v>11370</v>
      </c>
      <c r="Q21" s="6">
        <v>1584</v>
      </c>
      <c r="R21" s="134">
        <v>0.1618638871857756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2.75">
      <c r="A22" s="334"/>
      <c r="B22" s="83" t="s">
        <v>51</v>
      </c>
      <c r="C22" s="123">
        <v>7824</v>
      </c>
      <c r="D22" s="38">
        <v>6118</v>
      </c>
      <c r="E22" s="6">
        <v>-1706</v>
      </c>
      <c r="F22" s="134">
        <v>-0.21804703476482623</v>
      </c>
      <c r="G22" s="39">
        <v>18192</v>
      </c>
      <c r="H22" s="38">
        <v>14817</v>
      </c>
      <c r="I22" s="6">
        <v>-3375</v>
      </c>
      <c r="J22" s="130">
        <v>-0.18552110817941958</v>
      </c>
      <c r="K22" s="39">
        <v>1466</v>
      </c>
      <c r="L22" s="38">
        <v>1487</v>
      </c>
      <c r="M22" s="6">
        <v>21</v>
      </c>
      <c r="N22" s="134">
        <v>0.014324693042292003</v>
      </c>
      <c r="O22" s="39">
        <v>2996</v>
      </c>
      <c r="P22" s="38">
        <v>2922</v>
      </c>
      <c r="Q22" s="6">
        <v>-74</v>
      </c>
      <c r="R22" s="134">
        <v>-0.02469959946595457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2.75">
      <c r="A23" s="334"/>
      <c r="B23" s="83" t="s">
        <v>54</v>
      </c>
      <c r="C23" s="123">
        <v>2907</v>
      </c>
      <c r="D23" s="38">
        <v>2799</v>
      </c>
      <c r="E23" s="6">
        <v>-108</v>
      </c>
      <c r="F23" s="134">
        <v>-0.037151702786377694</v>
      </c>
      <c r="G23" s="39">
        <v>7760</v>
      </c>
      <c r="H23" s="38">
        <v>5645</v>
      </c>
      <c r="I23" s="6">
        <v>-2115</v>
      </c>
      <c r="J23" s="130">
        <v>-0.2725515463917526</v>
      </c>
      <c r="K23" s="39">
        <v>907</v>
      </c>
      <c r="L23" s="38">
        <v>895</v>
      </c>
      <c r="M23" s="6">
        <v>-12</v>
      </c>
      <c r="N23" s="134">
        <v>-0.013230429988974612</v>
      </c>
      <c r="O23" s="39">
        <v>1707</v>
      </c>
      <c r="P23" s="38">
        <v>1632</v>
      </c>
      <c r="Q23" s="6">
        <v>-75</v>
      </c>
      <c r="R23" s="134">
        <v>-0.04393673110720564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2.75">
      <c r="A24" s="334"/>
      <c r="B24" s="83" t="s">
        <v>52</v>
      </c>
      <c r="C24" s="123">
        <v>583</v>
      </c>
      <c r="D24" s="38">
        <v>373</v>
      </c>
      <c r="E24" s="6">
        <v>-210</v>
      </c>
      <c r="F24" s="134">
        <v>-0.36020583190394506</v>
      </c>
      <c r="G24" s="39">
        <v>3499</v>
      </c>
      <c r="H24" s="38">
        <v>1843</v>
      </c>
      <c r="I24" s="6">
        <v>-1656</v>
      </c>
      <c r="J24" s="130">
        <v>-0.47327807945127176</v>
      </c>
      <c r="K24" s="39">
        <v>25</v>
      </c>
      <c r="L24" s="38">
        <v>15</v>
      </c>
      <c r="M24" s="6">
        <v>-10</v>
      </c>
      <c r="N24" s="134">
        <v>-0.4</v>
      </c>
      <c r="O24" s="39">
        <v>36</v>
      </c>
      <c r="P24" s="38">
        <v>27</v>
      </c>
      <c r="Q24" s="6">
        <v>-9</v>
      </c>
      <c r="R24" s="134">
        <v>-0.25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2.75">
      <c r="A25" s="334"/>
      <c r="B25" s="87" t="s">
        <v>53</v>
      </c>
      <c r="C25" s="124">
        <v>6551</v>
      </c>
      <c r="D25" s="38">
        <v>7291</v>
      </c>
      <c r="E25" s="6">
        <v>740</v>
      </c>
      <c r="F25" s="134">
        <v>0.11295985345748738</v>
      </c>
      <c r="G25" s="40">
        <v>16077</v>
      </c>
      <c r="H25" s="38">
        <v>15574</v>
      </c>
      <c r="I25" s="6">
        <v>-503</v>
      </c>
      <c r="J25" s="130">
        <v>-0.031286931641475446</v>
      </c>
      <c r="K25" s="40">
        <v>17640</v>
      </c>
      <c r="L25" s="38">
        <v>19353</v>
      </c>
      <c r="M25" s="6">
        <v>1713</v>
      </c>
      <c r="N25" s="134">
        <v>0.097108843537415</v>
      </c>
      <c r="O25" s="39">
        <v>83192</v>
      </c>
      <c r="P25" s="38">
        <v>91699</v>
      </c>
      <c r="Q25" s="6">
        <v>8507</v>
      </c>
      <c r="R25" s="134">
        <v>0.10225742859890374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19" s="21" customFormat="1" ht="12.75">
      <c r="A26" s="335"/>
      <c r="B26" s="88" t="s">
        <v>34</v>
      </c>
      <c r="C26" s="123">
        <v>4011</v>
      </c>
      <c r="D26" s="38">
        <v>5971</v>
      </c>
      <c r="E26" s="6">
        <v>1960</v>
      </c>
      <c r="F26" s="134">
        <v>0.4886561954624782</v>
      </c>
      <c r="G26" s="39">
        <v>18948</v>
      </c>
      <c r="H26" s="38">
        <v>17298</v>
      </c>
      <c r="I26" s="6">
        <v>-1650</v>
      </c>
      <c r="J26" s="130">
        <v>-0.08708043065231164</v>
      </c>
      <c r="K26" s="39">
        <v>3363</v>
      </c>
      <c r="L26" s="38">
        <v>7885</v>
      </c>
      <c r="M26" s="6">
        <v>4522</v>
      </c>
      <c r="N26" s="134">
        <v>1.3446327683615817</v>
      </c>
      <c r="O26" s="40">
        <v>16504</v>
      </c>
      <c r="P26" s="38">
        <v>28247</v>
      </c>
      <c r="Q26" s="6">
        <v>11743</v>
      </c>
      <c r="R26" s="134">
        <v>0.7115244789142026</v>
      </c>
      <c r="S26" s="65"/>
    </row>
    <row r="27" spans="1:42" s="17" customFormat="1" ht="12.75">
      <c r="A27" s="361" t="s">
        <v>23</v>
      </c>
      <c r="B27" s="85" t="s">
        <v>55</v>
      </c>
      <c r="C27" s="123">
        <v>3331</v>
      </c>
      <c r="D27" s="38">
        <v>3058</v>
      </c>
      <c r="E27" s="6">
        <v>-273</v>
      </c>
      <c r="F27" s="134">
        <v>-0.08195737015911142</v>
      </c>
      <c r="G27" s="39">
        <v>9331</v>
      </c>
      <c r="H27" s="38">
        <v>7053</v>
      </c>
      <c r="I27" s="6">
        <v>-2278</v>
      </c>
      <c r="J27" s="130">
        <v>-0.24413246168685032</v>
      </c>
      <c r="K27" s="39">
        <v>3764</v>
      </c>
      <c r="L27" s="38">
        <v>5617</v>
      </c>
      <c r="M27" s="6">
        <v>1853</v>
      </c>
      <c r="N27" s="134">
        <v>0.4922954303931988</v>
      </c>
      <c r="O27" s="40">
        <v>17695</v>
      </c>
      <c r="P27" s="38">
        <v>28755</v>
      </c>
      <c r="Q27" s="6">
        <v>11060</v>
      </c>
      <c r="R27" s="134">
        <v>0.6250353207120656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s="17" customFormat="1" ht="12.75">
      <c r="A28" s="334"/>
      <c r="B28" s="83" t="s">
        <v>28</v>
      </c>
      <c r="C28" s="123">
        <v>28976</v>
      </c>
      <c r="D28" s="38">
        <v>32982</v>
      </c>
      <c r="E28" s="6">
        <v>4006</v>
      </c>
      <c r="F28" s="134">
        <v>0.13825234676974052</v>
      </c>
      <c r="G28" s="39">
        <v>61822</v>
      </c>
      <c r="H28" s="38">
        <v>72180</v>
      </c>
      <c r="I28" s="6">
        <v>10358</v>
      </c>
      <c r="J28" s="130">
        <v>0.16754553395231464</v>
      </c>
      <c r="K28" s="39">
        <v>23240</v>
      </c>
      <c r="L28" s="38">
        <v>24494</v>
      </c>
      <c r="M28" s="6">
        <v>1254</v>
      </c>
      <c r="N28" s="134">
        <v>0.05395869191049907</v>
      </c>
      <c r="O28" s="40">
        <v>50240</v>
      </c>
      <c r="P28" s="38">
        <v>54609</v>
      </c>
      <c r="Q28" s="6">
        <v>4369</v>
      </c>
      <c r="R28" s="134">
        <v>0.08696257961783438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68" customFormat="1" ht="12.75">
      <c r="A29" s="335"/>
      <c r="B29" s="89" t="s">
        <v>38</v>
      </c>
      <c r="C29" s="124">
        <v>13146</v>
      </c>
      <c r="D29" s="38">
        <v>13580</v>
      </c>
      <c r="E29" s="6">
        <v>434</v>
      </c>
      <c r="F29" s="134">
        <v>0.03301384451544198</v>
      </c>
      <c r="G29" s="40">
        <v>30545</v>
      </c>
      <c r="H29" s="38">
        <v>30181</v>
      </c>
      <c r="I29" s="6">
        <v>-364</v>
      </c>
      <c r="J29" s="130">
        <v>-0.011916844000654736</v>
      </c>
      <c r="K29" s="40">
        <v>7807</v>
      </c>
      <c r="L29" s="38">
        <v>6738</v>
      </c>
      <c r="M29" s="6">
        <v>-1069</v>
      </c>
      <c r="N29" s="134">
        <v>-0.13692839759190467</v>
      </c>
      <c r="O29" s="40">
        <v>35622</v>
      </c>
      <c r="P29" s="38">
        <v>24618</v>
      </c>
      <c r="Q29" s="6">
        <v>-11004</v>
      </c>
      <c r="R29" s="134">
        <v>-0.3089102240188647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71" customFormat="1" ht="12.75">
      <c r="A30" s="69" t="s">
        <v>37</v>
      </c>
      <c r="B30" s="97" t="s">
        <v>35</v>
      </c>
      <c r="C30" s="124">
        <v>7311</v>
      </c>
      <c r="D30" s="38">
        <v>6842</v>
      </c>
      <c r="E30" s="6">
        <v>-469</v>
      </c>
      <c r="F30" s="134">
        <v>-0.06414991109287371</v>
      </c>
      <c r="G30" s="40">
        <v>27714</v>
      </c>
      <c r="H30" s="38">
        <v>17462</v>
      </c>
      <c r="I30" s="6">
        <v>-10252</v>
      </c>
      <c r="J30" s="130">
        <v>-0.3699213393952515</v>
      </c>
      <c r="K30" s="40">
        <v>1839</v>
      </c>
      <c r="L30" s="38">
        <v>2639</v>
      </c>
      <c r="M30" s="6">
        <v>800</v>
      </c>
      <c r="N30" s="134">
        <v>0.4350190320826537</v>
      </c>
      <c r="O30" s="40">
        <v>11288</v>
      </c>
      <c r="P30" s="38">
        <v>18172</v>
      </c>
      <c r="Q30" s="6">
        <v>6884</v>
      </c>
      <c r="R30" s="134">
        <v>0.6098511693834161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1:42" s="17" customFormat="1" ht="12.75">
      <c r="A31" s="361" t="s">
        <v>27</v>
      </c>
      <c r="B31" s="85" t="s">
        <v>56</v>
      </c>
      <c r="C31" s="123">
        <v>5961</v>
      </c>
      <c r="D31" s="38">
        <v>7419</v>
      </c>
      <c r="E31" s="6">
        <v>1458</v>
      </c>
      <c r="F31" s="134">
        <v>0.24458983392048306</v>
      </c>
      <c r="G31" s="39">
        <v>13845</v>
      </c>
      <c r="H31" s="38">
        <v>21053</v>
      </c>
      <c r="I31" s="6">
        <v>7208</v>
      </c>
      <c r="J31" s="130">
        <v>0.520621162874684</v>
      </c>
      <c r="K31" s="39">
        <v>9155</v>
      </c>
      <c r="L31" s="38">
        <v>8833</v>
      </c>
      <c r="M31" s="6">
        <v>-322</v>
      </c>
      <c r="N31" s="134">
        <v>-0.03517203713817585</v>
      </c>
      <c r="O31" s="40">
        <v>15513</v>
      </c>
      <c r="P31" s="38">
        <v>15890</v>
      </c>
      <c r="Q31" s="6">
        <v>377</v>
      </c>
      <c r="R31" s="134">
        <v>0.024302198156384902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68" customFormat="1" ht="12.75">
      <c r="A32" s="335"/>
      <c r="B32" s="84" t="s">
        <v>36</v>
      </c>
      <c r="C32" s="124">
        <v>3802</v>
      </c>
      <c r="D32" s="38">
        <v>2571</v>
      </c>
      <c r="E32" s="6">
        <v>-1231</v>
      </c>
      <c r="F32" s="134">
        <v>-0.3237769594950026</v>
      </c>
      <c r="G32" s="40">
        <v>13220</v>
      </c>
      <c r="H32" s="38">
        <v>5229</v>
      </c>
      <c r="I32" s="6">
        <v>-7991</v>
      </c>
      <c r="J32" s="130">
        <v>-0.60446293494705</v>
      </c>
      <c r="K32" s="40">
        <v>600</v>
      </c>
      <c r="L32" s="38">
        <v>746</v>
      </c>
      <c r="M32" s="6">
        <v>146</v>
      </c>
      <c r="N32" s="134">
        <v>0.2433333333333334</v>
      </c>
      <c r="O32" s="40">
        <v>1607</v>
      </c>
      <c r="P32" s="38">
        <v>1558</v>
      </c>
      <c r="Q32" s="6">
        <v>-49</v>
      </c>
      <c r="R32" s="134">
        <v>-0.030491599253266943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s="17" customFormat="1" ht="12.75">
      <c r="A33" s="361" t="s">
        <v>25</v>
      </c>
      <c r="B33" s="85" t="s">
        <v>57</v>
      </c>
      <c r="C33" s="123">
        <v>1596</v>
      </c>
      <c r="D33" s="38">
        <v>1779</v>
      </c>
      <c r="E33" s="6">
        <v>183</v>
      </c>
      <c r="F33" s="134">
        <v>0.11466165413533824</v>
      </c>
      <c r="G33" s="39">
        <v>6520</v>
      </c>
      <c r="H33" s="38">
        <v>5671</v>
      </c>
      <c r="I33" s="6">
        <v>-849</v>
      </c>
      <c r="J33" s="130">
        <v>-0.13021472392638034</v>
      </c>
      <c r="K33" s="39">
        <v>1113</v>
      </c>
      <c r="L33" s="38">
        <v>1596</v>
      </c>
      <c r="M33" s="6">
        <v>483</v>
      </c>
      <c r="N33" s="134">
        <v>0.4339622641509433</v>
      </c>
      <c r="O33" s="40">
        <v>1467</v>
      </c>
      <c r="P33" s="38">
        <v>2537</v>
      </c>
      <c r="Q33" s="6">
        <v>1070</v>
      </c>
      <c r="R33" s="134">
        <v>0.7293796864349011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s="17" customFormat="1" ht="12.75">
      <c r="A34" s="360"/>
      <c r="B34" s="98" t="s">
        <v>29</v>
      </c>
      <c r="C34" s="126">
        <v>7717</v>
      </c>
      <c r="D34" s="64">
        <v>10026</v>
      </c>
      <c r="E34" s="121">
        <v>2309</v>
      </c>
      <c r="F34" s="135">
        <v>0.2992095373849941</v>
      </c>
      <c r="G34" s="66">
        <v>19054</v>
      </c>
      <c r="H34" s="64">
        <v>25394</v>
      </c>
      <c r="I34" s="121">
        <v>6340</v>
      </c>
      <c r="J34" s="131">
        <v>0.3327385325915819</v>
      </c>
      <c r="K34" s="66">
        <v>5223</v>
      </c>
      <c r="L34" s="64">
        <v>5702</v>
      </c>
      <c r="M34" s="121">
        <v>479</v>
      </c>
      <c r="N34" s="135">
        <v>0.09170974535707455</v>
      </c>
      <c r="O34" s="66">
        <v>10733</v>
      </c>
      <c r="P34" s="64">
        <v>11153</v>
      </c>
      <c r="Q34" s="121">
        <v>420</v>
      </c>
      <c r="R34" s="135">
        <v>0.03913165005124375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55" s="37" customFormat="1" ht="11.25">
      <c r="A35" s="35"/>
      <c r="B35" s="99" t="s">
        <v>6</v>
      </c>
      <c r="C35" s="72">
        <v>154122</v>
      </c>
      <c r="D35" s="23">
        <v>168804</v>
      </c>
      <c r="E35" s="23">
        <v>14682</v>
      </c>
      <c r="F35" s="136">
        <v>0.095262194884572</v>
      </c>
      <c r="G35" s="72">
        <v>459627</v>
      </c>
      <c r="H35" s="23">
        <v>430094</v>
      </c>
      <c r="I35" s="23">
        <v>-29533</v>
      </c>
      <c r="J35" s="132">
        <v>-0.06425427574968401</v>
      </c>
      <c r="K35" s="72">
        <v>125459</v>
      </c>
      <c r="L35" s="23">
        <v>137046</v>
      </c>
      <c r="M35" s="23">
        <v>11587</v>
      </c>
      <c r="N35" s="136">
        <v>0.09235686558955525</v>
      </c>
      <c r="O35" s="72">
        <v>382952</v>
      </c>
      <c r="P35" s="23">
        <v>420080</v>
      </c>
      <c r="Q35" s="23">
        <v>37128</v>
      </c>
      <c r="R35" s="136">
        <v>0.09695209843531294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2:18" s="5" customFormat="1" ht="13.5" thickBot="1">
      <c r="B36" s="10"/>
      <c r="C36" s="11"/>
      <c r="D36" s="11"/>
      <c r="E36" s="11"/>
      <c r="F36" s="24"/>
      <c r="G36" s="11"/>
      <c r="H36" s="11"/>
      <c r="I36" s="11"/>
      <c r="J36" s="24"/>
      <c r="K36" s="11"/>
      <c r="L36" s="11"/>
      <c r="M36" s="11"/>
      <c r="N36" s="24"/>
      <c r="O36" s="11"/>
      <c r="P36" s="11"/>
      <c r="Q36" s="11"/>
      <c r="R36" s="24"/>
    </row>
    <row r="37" spans="1:18" s="22" customFormat="1" ht="18.75" thickTop="1">
      <c r="A37" s="338" t="s">
        <v>59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40"/>
    </row>
    <row r="38" spans="1:18" ht="15.75">
      <c r="A38" s="341" t="str">
        <f>A2</f>
        <v>MESE DI OTTOBRE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3"/>
    </row>
    <row r="39" spans="1:18" ht="12.75">
      <c r="A39" s="344" t="s">
        <v>19</v>
      </c>
      <c r="B39" s="347" t="s">
        <v>5</v>
      </c>
      <c r="C39" s="349" t="s">
        <v>2</v>
      </c>
      <c r="D39" s="350"/>
      <c r="E39" s="350"/>
      <c r="F39" s="350"/>
      <c r="G39" s="350"/>
      <c r="H39" s="350"/>
      <c r="I39" s="350"/>
      <c r="J39" s="351"/>
      <c r="K39" s="352" t="s">
        <v>4</v>
      </c>
      <c r="L39" s="353"/>
      <c r="M39" s="353"/>
      <c r="N39" s="353"/>
      <c r="O39" s="353"/>
      <c r="P39" s="353"/>
      <c r="Q39" s="353"/>
      <c r="R39" s="354"/>
    </row>
    <row r="40" spans="1:18" ht="12.75">
      <c r="A40" s="345"/>
      <c r="B40" s="333"/>
      <c r="C40" s="355" t="s">
        <v>0</v>
      </c>
      <c r="D40" s="355"/>
      <c r="E40" s="355"/>
      <c r="F40" s="355"/>
      <c r="G40" s="355" t="s">
        <v>1</v>
      </c>
      <c r="H40" s="355"/>
      <c r="I40" s="355"/>
      <c r="J40" s="356"/>
      <c r="K40" s="357" t="s">
        <v>0</v>
      </c>
      <c r="L40" s="355"/>
      <c r="M40" s="355"/>
      <c r="N40" s="355"/>
      <c r="O40" s="355" t="s">
        <v>1</v>
      </c>
      <c r="P40" s="355"/>
      <c r="Q40" s="355"/>
      <c r="R40" s="358"/>
    </row>
    <row r="41" spans="1:18" s="34" customFormat="1" ht="13.5" thickBot="1">
      <c r="A41" s="346"/>
      <c r="B41" s="348"/>
      <c r="C41" s="26">
        <v>1998</v>
      </c>
      <c r="D41" s="27">
        <v>1999</v>
      </c>
      <c r="E41" s="28" t="s">
        <v>61</v>
      </c>
      <c r="F41" s="28" t="s">
        <v>3</v>
      </c>
      <c r="G41" s="26">
        <v>1998</v>
      </c>
      <c r="H41" s="29">
        <v>1999</v>
      </c>
      <c r="I41" s="28" t="s">
        <v>61</v>
      </c>
      <c r="J41" s="128" t="s">
        <v>3</v>
      </c>
      <c r="K41" s="30">
        <v>1998</v>
      </c>
      <c r="L41" s="27">
        <v>1999</v>
      </c>
      <c r="M41" s="28" t="s">
        <v>61</v>
      </c>
      <c r="N41" s="28" t="s">
        <v>3</v>
      </c>
      <c r="O41" s="26">
        <v>1998</v>
      </c>
      <c r="P41" s="29">
        <v>1999</v>
      </c>
      <c r="Q41" s="28" t="s">
        <v>61</v>
      </c>
      <c r="R41" s="31" t="s">
        <v>3</v>
      </c>
    </row>
    <row r="42" spans="1:19" ht="13.5" thickTop="1">
      <c r="A42" s="336" t="s">
        <v>21</v>
      </c>
      <c r="B42" s="82" t="s">
        <v>39</v>
      </c>
      <c r="C42" s="295">
        <v>1186</v>
      </c>
      <c r="D42" s="296">
        <v>1072</v>
      </c>
      <c r="E42" s="297">
        <v>-114</v>
      </c>
      <c r="F42" s="298">
        <v>-0.09612141652613826</v>
      </c>
      <c r="G42" s="299">
        <v>1972</v>
      </c>
      <c r="H42" s="296">
        <v>1711</v>
      </c>
      <c r="I42" s="297">
        <v>-261</v>
      </c>
      <c r="J42" s="300">
        <v>-0.13235294117647056</v>
      </c>
      <c r="K42" s="299">
        <v>298</v>
      </c>
      <c r="L42" s="296">
        <v>267</v>
      </c>
      <c r="M42" s="297">
        <v>-31</v>
      </c>
      <c r="N42" s="298">
        <v>-0.10402684563758391</v>
      </c>
      <c r="O42" s="299">
        <v>798</v>
      </c>
      <c r="P42" s="296">
        <v>710</v>
      </c>
      <c r="Q42" s="297">
        <v>-88</v>
      </c>
      <c r="R42" s="301">
        <v>-0.11027568922305764</v>
      </c>
      <c r="S42" s="92"/>
    </row>
    <row r="43" spans="1:19" ht="12.75">
      <c r="A43" s="337"/>
      <c r="B43" s="83" t="s">
        <v>40</v>
      </c>
      <c r="C43" s="302">
        <v>42</v>
      </c>
      <c r="D43" s="303">
        <v>13</v>
      </c>
      <c r="E43" s="304">
        <v>-29</v>
      </c>
      <c r="F43" s="305">
        <v>-0.6904761904761905</v>
      </c>
      <c r="G43" s="306">
        <v>650</v>
      </c>
      <c r="H43" s="303">
        <v>104</v>
      </c>
      <c r="I43" s="304">
        <v>-546</v>
      </c>
      <c r="J43" s="307">
        <v>-0.84</v>
      </c>
      <c r="K43" s="306">
        <v>22</v>
      </c>
      <c r="L43" s="303">
        <v>4</v>
      </c>
      <c r="M43" s="304">
        <v>-18</v>
      </c>
      <c r="N43" s="305">
        <v>-0.8181818181818181</v>
      </c>
      <c r="O43" s="306">
        <v>176</v>
      </c>
      <c r="P43" s="303">
        <v>52</v>
      </c>
      <c r="Q43" s="304">
        <v>-124</v>
      </c>
      <c r="R43" s="308">
        <v>-0.7045454545454546</v>
      </c>
      <c r="S43" s="92"/>
    </row>
    <row r="44" spans="1:19" s="21" customFormat="1" ht="12.75">
      <c r="A44" s="337"/>
      <c r="B44" s="100" t="s">
        <v>30</v>
      </c>
      <c r="C44" s="309">
        <v>0</v>
      </c>
      <c r="D44" s="303">
        <v>0</v>
      </c>
      <c r="E44" s="304">
        <v>0</v>
      </c>
      <c r="F44" s="305">
        <v>0</v>
      </c>
      <c r="G44" s="310">
        <v>0</v>
      </c>
      <c r="H44" s="303">
        <v>0</v>
      </c>
      <c r="I44" s="304">
        <v>0</v>
      </c>
      <c r="J44" s="307">
        <v>0</v>
      </c>
      <c r="K44" s="310">
        <v>0</v>
      </c>
      <c r="L44" s="303">
        <v>0</v>
      </c>
      <c r="M44" s="304">
        <v>0</v>
      </c>
      <c r="N44" s="305">
        <v>0</v>
      </c>
      <c r="O44" s="306">
        <v>0</v>
      </c>
      <c r="P44" s="303">
        <v>0</v>
      </c>
      <c r="Q44" s="304">
        <v>0</v>
      </c>
      <c r="R44" s="308">
        <v>0</v>
      </c>
      <c r="S44" s="65"/>
    </row>
    <row r="45" spans="1:19" s="19" customFormat="1" ht="12.75">
      <c r="A45" s="334" t="s">
        <v>26</v>
      </c>
      <c r="B45" s="83" t="s">
        <v>41</v>
      </c>
      <c r="C45" s="302">
        <v>11</v>
      </c>
      <c r="D45" s="303">
        <v>0</v>
      </c>
      <c r="E45" s="304">
        <v>-11</v>
      </c>
      <c r="F45" s="305">
        <v>-1</v>
      </c>
      <c r="G45" s="306">
        <v>1134</v>
      </c>
      <c r="H45" s="303">
        <v>0</v>
      </c>
      <c r="I45" s="304">
        <v>-1134</v>
      </c>
      <c r="J45" s="307">
        <v>-1</v>
      </c>
      <c r="K45" s="306">
        <v>1</v>
      </c>
      <c r="L45" s="303">
        <v>0</v>
      </c>
      <c r="M45" s="304">
        <v>-1</v>
      </c>
      <c r="N45" s="305">
        <v>-1</v>
      </c>
      <c r="O45" s="306">
        <v>8</v>
      </c>
      <c r="P45" s="303">
        <v>0</v>
      </c>
      <c r="Q45" s="304">
        <v>-8</v>
      </c>
      <c r="R45" s="308">
        <v>-1</v>
      </c>
      <c r="S45" s="93"/>
    </row>
    <row r="46" spans="1:19" s="21" customFormat="1" ht="12.75">
      <c r="A46" s="334"/>
      <c r="B46" s="116" t="s">
        <v>31</v>
      </c>
      <c r="C46" s="309">
        <v>0</v>
      </c>
      <c r="D46" s="303">
        <v>442</v>
      </c>
      <c r="E46" s="304">
        <v>442</v>
      </c>
      <c r="F46" s="305">
        <v>442</v>
      </c>
      <c r="G46" s="310">
        <v>0</v>
      </c>
      <c r="H46" s="303">
        <v>865</v>
      </c>
      <c r="I46" s="304">
        <v>865</v>
      </c>
      <c r="J46" s="307">
        <v>865</v>
      </c>
      <c r="K46" s="310">
        <v>0</v>
      </c>
      <c r="L46" s="303">
        <v>3</v>
      </c>
      <c r="M46" s="304">
        <v>3</v>
      </c>
      <c r="N46" s="305">
        <v>3</v>
      </c>
      <c r="O46" s="306">
        <v>0</v>
      </c>
      <c r="P46" s="303">
        <v>11</v>
      </c>
      <c r="Q46" s="304">
        <v>11</v>
      </c>
      <c r="R46" s="308">
        <v>11</v>
      </c>
      <c r="S46" s="65"/>
    </row>
    <row r="47" spans="1:19" s="19" customFormat="1" ht="12.75">
      <c r="A47" s="334" t="s">
        <v>20</v>
      </c>
      <c r="B47" s="83" t="s">
        <v>42</v>
      </c>
      <c r="C47" s="302">
        <v>47</v>
      </c>
      <c r="D47" s="303">
        <v>44</v>
      </c>
      <c r="E47" s="304">
        <v>-3</v>
      </c>
      <c r="F47" s="305">
        <v>-0.06382978723404253</v>
      </c>
      <c r="G47" s="306">
        <v>235</v>
      </c>
      <c r="H47" s="303">
        <v>511</v>
      </c>
      <c r="I47" s="304">
        <v>276</v>
      </c>
      <c r="J47" s="307">
        <v>1.174468085106383</v>
      </c>
      <c r="K47" s="306">
        <v>22</v>
      </c>
      <c r="L47" s="303">
        <v>92</v>
      </c>
      <c r="M47" s="304">
        <v>70</v>
      </c>
      <c r="N47" s="305">
        <v>3.1818181818181817</v>
      </c>
      <c r="O47" s="306">
        <v>55</v>
      </c>
      <c r="P47" s="303">
        <v>406</v>
      </c>
      <c r="Q47" s="304">
        <v>351</v>
      </c>
      <c r="R47" s="308">
        <v>6.381818181818182</v>
      </c>
      <c r="S47" s="93"/>
    </row>
    <row r="48" spans="1:19" ht="12.75">
      <c r="A48" s="334"/>
      <c r="B48" s="83" t="s">
        <v>43</v>
      </c>
      <c r="C48" s="302">
        <v>23</v>
      </c>
      <c r="D48" s="303">
        <v>34</v>
      </c>
      <c r="E48" s="304">
        <v>11</v>
      </c>
      <c r="F48" s="305">
        <v>0.4782608695652173</v>
      </c>
      <c r="G48" s="306">
        <v>23</v>
      </c>
      <c r="H48" s="303">
        <v>42</v>
      </c>
      <c r="I48" s="304">
        <v>19</v>
      </c>
      <c r="J48" s="307">
        <v>0.826086956521739</v>
      </c>
      <c r="K48" s="306">
        <v>27</v>
      </c>
      <c r="L48" s="303">
        <v>34</v>
      </c>
      <c r="M48" s="304">
        <v>7</v>
      </c>
      <c r="N48" s="305">
        <v>0.2592592592592593</v>
      </c>
      <c r="O48" s="306">
        <v>29</v>
      </c>
      <c r="P48" s="303">
        <v>54</v>
      </c>
      <c r="Q48" s="304">
        <v>25</v>
      </c>
      <c r="R48" s="308">
        <v>0.8620689655172413</v>
      </c>
      <c r="S48" s="92"/>
    </row>
    <row r="49" spans="1:19" ht="12.75">
      <c r="A49" s="334"/>
      <c r="B49" s="83" t="s">
        <v>44</v>
      </c>
      <c r="C49" s="302">
        <v>1053</v>
      </c>
      <c r="D49" s="303">
        <v>684</v>
      </c>
      <c r="E49" s="304">
        <v>-369</v>
      </c>
      <c r="F49" s="305">
        <v>-0.3504273504273504</v>
      </c>
      <c r="G49" s="306">
        <v>4283</v>
      </c>
      <c r="H49" s="303">
        <v>4552</v>
      </c>
      <c r="I49" s="304">
        <v>269</v>
      </c>
      <c r="J49" s="307">
        <v>0.06280644408125147</v>
      </c>
      <c r="K49" s="306">
        <v>176</v>
      </c>
      <c r="L49" s="303">
        <v>175</v>
      </c>
      <c r="M49" s="304">
        <v>-1</v>
      </c>
      <c r="N49" s="305">
        <v>-0.005681818181818232</v>
      </c>
      <c r="O49" s="306">
        <v>569</v>
      </c>
      <c r="P49" s="303">
        <v>372</v>
      </c>
      <c r="Q49" s="304">
        <v>-197</v>
      </c>
      <c r="R49" s="308">
        <v>-0.34622144112478037</v>
      </c>
      <c r="S49" s="92"/>
    </row>
    <row r="50" spans="1:19" ht="12.75">
      <c r="A50" s="334"/>
      <c r="B50" s="83" t="s">
        <v>45</v>
      </c>
      <c r="C50" s="302">
        <v>19</v>
      </c>
      <c r="D50" s="303">
        <v>71</v>
      </c>
      <c r="E50" s="304">
        <v>52</v>
      </c>
      <c r="F50" s="305">
        <v>2.736842105263158</v>
      </c>
      <c r="G50" s="306">
        <v>131</v>
      </c>
      <c r="H50" s="303">
        <v>109</v>
      </c>
      <c r="I50" s="304">
        <v>-22</v>
      </c>
      <c r="J50" s="307">
        <v>-0.16793893129770987</v>
      </c>
      <c r="K50" s="306">
        <v>79</v>
      </c>
      <c r="L50" s="303">
        <v>298</v>
      </c>
      <c r="M50" s="304">
        <v>219</v>
      </c>
      <c r="N50" s="305">
        <v>2.7721518987341773</v>
      </c>
      <c r="O50" s="306">
        <v>551</v>
      </c>
      <c r="P50" s="303">
        <v>356</v>
      </c>
      <c r="Q50" s="304">
        <v>-195</v>
      </c>
      <c r="R50" s="308">
        <v>-0.3539019963702359</v>
      </c>
      <c r="S50" s="92"/>
    </row>
    <row r="51" spans="1:19" s="21" customFormat="1" ht="12.75">
      <c r="A51" s="334"/>
      <c r="B51" s="100" t="s">
        <v>32</v>
      </c>
      <c r="C51" s="309">
        <v>247</v>
      </c>
      <c r="D51" s="303">
        <v>399</v>
      </c>
      <c r="E51" s="304">
        <v>152</v>
      </c>
      <c r="F51" s="305">
        <v>0.6153846153846154</v>
      </c>
      <c r="G51" s="310">
        <v>1400</v>
      </c>
      <c r="H51" s="303">
        <v>11424</v>
      </c>
      <c r="I51" s="304">
        <v>10024</v>
      </c>
      <c r="J51" s="307">
        <v>7.16</v>
      </c>
      <c r="K51" s="310">
        <v>235</v>
      </c>
      <c r="L51" s="303">
        <v>329</v>
      </c>
      <c r="M51" s="304">
        <v>94</v>
      </c>
      <c r="N51" s="305">
        <v>0.4</v>
      </c>
      <c r="O51" s="306">
        <v>4474</v>
      </c>
      <c r="P51" s="303">
        <v>8068</v>
      </c>
      <c r="Q51" s="304">
        <v>3594</v>
      </c>
      <c r="R51" s="308">
        <v>0.8033080017881091</v>
      </c>
      <c r="S51" s="65"/>
    </row>
    <row r="52" spans="1:19" s="19" customFormat="1" ht="12.75">
      <c r="A52" s="334" t="s">
        <v>24</v>
      </c>
      <c r="B52" s="83" t="s">
        <v>46</v>
      </c>
      <c r="C52" s="302">
        <v>0</v>
      </c>
      <c r="D52" s="303">
        <v>0</v>
      </c>
      <c r="E52" s="304">
        <v>0</v>
      </c>
      <c r="F52" s="305">
        <v>0</v>
      </c>
      <c r="G52" s="306">
        <v>0</v>
      </c>
      <c r="H52" s="303">
        <v>0</v>
      </c>
      <c r="I52" s="304">
        <v>0</v>
      </c>
      <c r="J52" s="307">
        <v>0</v>
      </c>
      <c r="K52" s="306">
        <v>0</v>
      </c>
      <c r="L52" s="303">
        <v>0</v>
      </c>
      <c r="M52" s="304">
        <v>0</v>
      </c>
      <c r="N52" s="305">
        <v>0</v>
      </c>
      <c r="O52" s="306">
        <v>0</v>
      </c>
      <c r="P52" s="303">
        <v>0</v>
      </c>
      <c r="Q52" s="304">
        <v>0</v>
      </c>
      <c r="R52" s="308">
        <v>0</v>
      </c>
      <c r="S52" s="93"/>
    </row>
    <row r="53" spans="1:19" ht="12.75">
      <c r="A53" s="334"/>
      <c r="B53" s="83" t="s">
        <v>47</v>
      </c>
      <c r="C53" s="302">
        <v>2</v>
      </c>
      <c r="D53" s="303">
        <v>48</v>
      </c>
      <c r="E53" s="304">
        <v>46</v>
      </c>
      <c r="F53" s="305">
        <v>23</v>
      </c>
      <c r="G53" s="306">
        <v>2</v>
      </c>
      <c r="H53" s="303">
        <v>63</v>
      </c>
      <c r="I53" s="304">
        <v>61</v>
      </c>
      <c r="J53" s="307">
        <v>30.5</v>
      </c>
      <c r="K53" s="306">
        <v>8</v>
      </c>
      <c r="L53" s="303">
        <v>12</v>
      </c>
      <c r="M53" s="304">
        <v>4</v>
      </c>
      <c r="N53" s="305">
        <v>0.5</v>
      </c>
      <c r="O53" s="306">
        <v>40</v>
      </c>
      <c r="P53" s="303">
        <v>52</v>
      </c>
      <c r="Q53" s="304">
        <v>12</v>
      </c>
      <c r="R53" s="308">
        <v>0.3</v>
      </c>
      <c r="S53" s="92"/>
    </row>
    <row r="54" spans="1:19" s="21" customFormat="1" ht="12.75">
      <c r="A54" s="334"/>
      <c r="B54" s="100" t="s">
        <v>33</v>
      </c>
      <c r="C54" s="309">
        <v>0</v>
      </c>
      <c r="D54" s="303">
        <v>0</v>
      </c>
      <c r="E54" s="304">
        <v>0</v>
      </c>
      <c r="F54" s="305">
        <v>0</v>
      </c>
      <c r="G54" s="310">
        <v>0</v>
      </c>
      <c r="H54" s="303">
        <v>0</v>
      </c>
      <c r="I54" s="304">
        <v>0</v>
      </c>
      <c r="J54" s="307">
        <v>0</v>
      </c>
      <c r="K54" s="310">
        <v>0</v>
      </c>
      <c r="L54" s="303">
        <v>0</v>
      </c>
      <c r="M54" s="304">
        <v>0</v>
      </c>
      <c r="N54" s="305">
        <v>0</v>
      </c>
      <c r="O54" s="306">
        <v>0</v>
      </c>
      <c r="P54" s="303">
        <v>0</v>
      </c>
      <c r="Q54" s="304">
        <v>0</v>
      </c>
      <c r="R54" s="308">
        <v>0</v>
      </c>
      <c r="S54" s="65"/>
    </row>
    <row r="55" spans="1:19" s="19" customFormat="1" ht="12.75">
      <c r="A55" s="334" t="s">
        <v>22</v>
      </c>
      <c r="B55" s="83" t="s">
        <v>48</v>
      </c>
      <c r="C55" s="302">
        <v>9</v>
      </c>
      <c r="D55" s="303">
        <v>15</v>
      </c>
      <c r="E55" s="304">
        <v>6</v>
      </c>
      <c r="F55" s="305">
        <v>0.6666666666666667</v>
      </c>
      <c r="G55" s="306">
        <v>18</v>
      </c>
      <c r="H55" s="303">
        <v>74</v>
      </c>
      <c r="I55" s="304">
        <v>56</v>
      </c>
      <c r="J55" s="307">
        <v>3.1111111111111107</v>
      </c>
      <c r="K55" s="306">
        <v>7</v>
      </c>
      <c r="L55" s="303">
        <v>18</v>
      </c>
      <c r="M55" s="304">
        <v>11</v>
      </c>
      <c r="N55" s="305">
        <v>1.5714285714285716</v>
      </c>
      <c r="O55" s="306">
        <v>33</v>
      </c>
      <c r="P55" s="303">
        <v>68</v>
      </c>
      <c r="Q55" s="304">
        <v>35</v>
      </c>
      <c r="R55" s="308">
        <v>1.0606060606060606</v>
      </c>
      <c r="S55" s="93"/>
    </row>
    <row r="56" spans="1:19" ht="12.75">
      <c r="A56" s="334"/>
      <c r="B56" s="83" t="s">
        <v>49</v>
      </c>
      <c r="C56" s="302">
        <v>0</v>
      </c>
      <c r="D56" s="303">
        <v>1</v>
      </c>
      <c r="E56" s="304">
        <v>1</v>
      </c>
      <c r="F56" s="305">
        <v>1</v>
      </c>
      <c r="G56" s="306">
        <v>0</v>
      </c>
      <c r="H56" s="303">
        <v>1</v>
      </c>
      <c r="I56" s="304">
        <v>1</v>
      </c>
      <c r="J56" s="307">
        <v>1</v>
      </c>
      <c r="K56" s="306">
        <v>19</v>
      </c>
      <c r="L56" s="303">
        <v>49</v>
      </c>
      <c r="M56" s="304">
        <v>30</v>
      </c>
      <c r="N56" s="305">
        <v>1.5789473684210527</v>
      </c>
      <c r="O56" s="306">
        <v>213</v>
      </c>
      <c r="P56" s="303">
        <v>402</v>
      </c>
      <c r="Q56" s="304">
        <v>189</v>
      </c>
      <c r="R56" s="308">
        <v>0.8873239436619718</v>
      </c>
      <c r="S56" s="92"/>
    </row>
    <row r="57" spans="1:19" ht="12.75">
      <c r="A57" s="334"/>
      <c r="B57" s="83" t="s">
        <v>50</v>
      </c>
      <c r="C57" s="302">
        <v>358</v>
      </c>
      <c r="D57" s="303">
        <v>149</v>
      </c>
      <c r="E57" s="304">
        <v>-209</v>
      </c>
      <c r="F57" s="305">
        <v>-0.5837988826815643</v>
      </c>
      <c r="G57" s="306">
        <v>2212</v>
      </c>
      <c r="H57" s="303">
        <v>503</v>
      </c>
      <c r="I57" s="304">
        <v>-1709</v>
      </c>
      <c r="J57" s="307">
        <v>-0.7726039783001808</v>
      </c>
      <c r="K57" s="306">
        <v>491</v>
      </c>
      <c r="L57" s="303">
        <v>474</v>
      </c>
      <c r="M57" s="304">
        <v>-17</v>
      </c>
      <c r="N57" s="305">
        <v>-0.03462321792260692</v>
      </c>
      <c r="O57" s="306">
        <v>1711</v>
      </c>
      <c r="P57" s="303">
        <v>2323</v>
      </c>
      <c r="Q57" s="304">
        <v>612</v>
      </c>
      <c r="R57" s="308">
        <v>0.35768556399766216</v>
      </c>
      <c r="S57" s="92"/>
    </row>
    <row r="58" spans="1:19" ht="12.75">
      <c r="A58" s="334"/>
      <c r="B58" s="83" t="s">
        <v>51</v>
      </c>
      <c r="C58" s="302">
        <v>29</v>
      </c>
      <c r="D58" s="303">
        <v>6</v>
      </c>
      <c r="E58" s="304">
        <v>-23</v>
      </c>
      <c r="F58" s="305">
        <v>-0.7931034482758621</v>
      </c>
      <c r="G58" s="306">
        <v>4015</v>
      </c>
      <c r="H58" s="303">
        <v>4501</v>
      </c>
      <c r="I58" s="304">
        <v>486</v>
      </c>
      <c r="J58" s="307">
        <v>0.12104607721046068</v>
      </c>
      <c r="K58" s="306">
        <v>30</v>
      </c>
      <c r="L58" s="303">
        <v>43</v>
      </c>
      <c r="M58" s="304">
        <v>13</v>
      </c>
      <c r="N58" s="305">
        <v>0.43333333333333335</v>
      </c>
      <c r="O58" s="306">
        <v>408</v>
      </c>
      <c r="P58" s="303">
        <v>335</v>
      </c>
      <c r="Q58" s="304">
        <v>-73</v>
      </c>
      <c r="R58" s="308">
        <v>-0.178921568627451</v>
      </c>
      <c r="S58" s="92"/>
    </row>
    <row r="59" spans="1:19" ht="12.75">
      <c r="A59" s="334"/>
      <c r="B59" s="83" t="s">
        <v>54</v>
      </c>
      <c r="C59" s="302">
        <v>1</v>
      </c>
      <c r="D59" s="303">
        <v>2</v>
      </c>
      <c r="E59" s="304">
        <v>1</v>
      </c>
      <c r="F59" s="305">
        <v>1</v>
      </c>
      <c r="G59" s="306">
        <v>1</v>
      </c>
      <c r="H59" s="303">
        <v>2</v>
      </c>
      <c r="I59" s="304">
        <v>1</v>
      </c>
      <c r="J59" s="307">
        <v>1</v>
      </c>
      <c r="K59" s="306">
        <v>43</v>
      </c>
      <c r="L59" s="303">
        <v>8</v>
      </c>
      <c r="M59" s="304">
        <v>-35</v>
      </c>
      <c r="N59" s="305">
        <v>-0.813953488372093</v>
      </c>
      <c r="O59" s="306">
        <v>85</v>
      </c>
      <c r="P59" s="303">
        <v>14</v>
      </c>
      <c r="Q59" s="304">
        <v>-71</v>
      </c>
      <c r="R59" s="308">
        <v>-0.8352941176470589</v>
      </c>
      <c r="S59" s="92"/>
    </row>
    <row r="60" spans="1:19" ht="12.75">
      <c r="A60" s="334"/>
      <c r="B60" s="83" t="s">
        <v>52</v>
      </c>
      <c r="C60" s="302">
        <v>9</v>
      </c>
      <c r="D60" s="303">
        <v>114</v>
      </c>
      <c r="E60" s="304">
        <v>105</v>
      </c>
      <c r="F60" s="305">
        <v>11.666666666666666</v>
      </c>
      <c r="G60" s="306">
        <v>473</v>
      </c>
      <c r="H60" s="303">
        <v>568</v>
      </c>
      <c r="I60" s="304">
        <v>95</v>
      </c>
      <c r="J60" s="307">
        <v>0.20084566596194509</v>
      </c>
      <c r="K60" s="306">
        <v>134</v>
      </c>
      <c r="L60" s="303">
        <v>226</v>
      </c>
      <c r="M60" s="304">
        <v>92</v>
      </c>
      <c r="N60" s="305">
        <v>0.6865671641791045</v>
      </c>
      <c r="O60" s="306">
        <v>671</v>
      </c>
      <c r="P60" s="303">
        <v>1246</v>
      </c>
      <c r="Q60" s="304">
        <v>575</v>
      </c>
      <c r="R60" s="308">
        <v>0.8569299552906111</v>
      </c>
      <c r="S60" s="92"/>
    </row>
    <row r="61" spans="1:19" ht="12.75">
      <c r="A61" s="334"/>
      <c r="B61" s="87" t="s">
        <v>53</v>
      </c>
      <c r="C61" s="309">
        <v>58</v>
      </c>
      <c r="D61" s="303">
        <v>76</v>
      </c>
      <c r="E61" s="304">
        <v>18</v>
      </c>
      <c r="F61" s="305">
        <v>0.31034482758620685</v>
      </c>
      <c r="G61" s="310">
        <v>162</v>
      </c>
      <c r="H61" s="303">
        <v>148</v>
      </c>
      <c r="I61" s="304">
        <v>-14</v>
      </c>
      <c r="J61" s="307">
        <v>-0.0864197530864198</v>
      </c>
      <c r="K61" s="310">
        <v>445</v>
      </c>
      <c r="L61" s="303">
        <v>476</v>
      </c>
      <c r="M61" s="304">
        <v>31</v>
      </c>
      <c r="N61" s="305">
        <v>0.06966292134831464</v>
      </c>
      <c r="O61" s="306">
        <v>1731</v>
      </c>
      <c r="P61" s="303">
        <v>1967</v>
      </c>
      <c r="Q61" s="304">
        <v>236</v>
      </c>
      <c r="R61" s="308">
        <v>0.13633737723859052</v>
      </c>
      <c r="S61" s="92"/>
    </row>
    <row r="62" spans="1:19" s="21" customFormat="1" ht="12.75">
      <c r="A62" s="334"/>
      <c r="B62" s="100" t="s">
        <v>34</v>
      </c>
      <c r="C62" s="302">
        <v>48</v>
      </c>
      <c r="D62" s="303">
        <v>113</v>
      </c>
      <c r="E62" s="304">
        <v>65</v>
      </c>
      <c r="F62" s="305">
        <v>1.3541666666666665</v>
      </c>
      <c r="G62" s="306">
        <v>122</v>
      </c>
      <c r="H62" s="303">
        <v>196</v>
      </c>
      <c r="I62" s="304">
        <v>74</v>
      </c>
      <c r="J62" s="307">
        <v>0.6065573770491803</v>
      </c>
      <c r="K62" s="306">
        <v>62</v>
      </c>
      <c r="L62" s="303">
        <v>58</v>
      </c>
      <c r="M62" s="304">
        <v>-4</v>
      </c>
      <c r="N62" s="305">
        <v>-0.06451612903225812</v>
      </c>
      <c r="O62" s="310">
        <v>106</v>
      </c>
      <c r="P62" s="303">
        <v>100</v>
      </c>
      <c r="Q62" s="304">
        <v>-6</v>
      </c>
      <c r="R62" s="308">
        <v>-0.05660377358490565</v>
      </c>
      <c r="S62" s="65"/>
    </row>
    <row r="63" spans="1:19" s="19" customFormat="1" ht="12.75">
      <c r="A63" s="334" t="s">
        <v>23</v>
      </c>
      <c r="B63" s="83" t="s">
        <v>55</v>
      </c>
      <c r="C63" s="302">
        <v>17</v>
      </c>
      <c r="D63" s="303">
        <v>64</v>
      </c>
      <c r="E63" s="304">
        <v>47</v>
      </c>
      <c r="F63" s="305">
        <v>2.764705882352941</v>
      </c>
      <c r="G63" s="306">
        <v>67</v>
      </c>
      <c r="H63" s="303">
        <v>681</v>
      </c>
      <c r="I63" s="304">
        <v>614</v>
      </c>
      <c r="J63" s="307">
        <v>9.164179104477611</v>
      </c>
      <c r="K63" s="306">
        <v>395</v>
      </c>
      <c r="L63" s="303">
        <v>750</v>
      </c>
      <c r="M63" s="304">
        <v>355</v>
      </c>
      <c r="N63" s="305">
        <v>0.8987341772151898</v>
      </c>
      <c r="O63" s="310">
        <v>3121</v>
      </c>
      <c r="P63" s="303">
        <v>5258</v>
      </c>
      <c r="Q63" s="304">
        <v>2137</v>
      </c>
      <c r="R63" s="308">
        <v>0.6847164370394105</v>
      </c>
      <c r="S63" s="93"/>
    </row>
    <row r="64" spans="1:19" ht="12.75">
      <c r="A64" s="334"/>
      <c r="B64" s="83" t="s">
        <v>28</v>
      </c>
      <c r="C64" s="302">
        <v>48</v>
      </c>
      <c r="D64" s="303">
        <v>53</v>
      </c>
      <c r="E64" s="304">
        <v>5</v>
      </c>
      <c r="F64" s="305">
        <v>0.10416666666666674</v>
      </c>
      <c r="G64" s="306">
        <v>541</v>
      </c>
      <c r="H64" s="303">
        <v>477</v>
      </c>
      <c r="I64" s="304">
        <v>-64</v>
      </c>
      <c r="J64" s="307">
        <v>-0.11829944547134941</v>
      </c>
      <c r="K64" s="306">
        <v>64</v>
      </c>
      <c r="L64" s="303">
        <v>121</v>
      </c>
      <c r="M64" s="304">
        <v>57</v>
      </c>
      <c r="N64" s="305">
        <v>0.890625</v>
      </c>
      <c r="O64" s="310">
        <v>214</v>
      </c>
      <c r="P64" s="303">
        <v>364</v>
      </c>
      <c r="Q64" s="304">
        <v>150</v>
      </c>
      <c r="R64" s="308">
        <v>0.7009345794392523</v>
      </c>
      <c r="S64" s="92"/>
    </row>
    <row r="65" spans="1:19" s="21" customFormat="1" ht="12.75">
      <c r="A65" s="334"/>
      <c r="B65" s="119" t="s">
        <v>38</v>
      </c>
      <c r="C65" s="309">
        <v>354</v>
      </c>
      <c r="D65" s="303">
        <v>704</v>
      </c>
      <c r="E65" s="304">
        <v>350</v>
      </c>
      <c r="F65" s="305">
        <v>0.9887005649717515</v>
      </c>
      <c r="G65" s="310">
        <v>554</v>
      </c>
      <c r="H65" s="303">
        <v>1236</v>
      </c>
      <c r="I65" s="304">
        <v>682</v>
      </c>
      <c r="J65" s="307">
        <v>1.2310469314079424</v>
      </c>
      <c r="K65" s="310">
        <v>106</v>
      </c>
      <c r="L65" s="303">
        <v>221</v>
      </c>
      <c r="M65" s="304">
        <v>115</v>
      </c>
      <c r="N65" s="305">
        <v>1.0849056603773586</v>
      </c>
      <c r="O65" s="310">
        <v>395</v>
      </c>
      <c r="P65" s="303">
        <v>521</v>
      </c>
      <c r="Q65" s="304">
        <v>126</v>
      </c>
      <c r="R65" s="308">
        <v>0.3189873417721518</v>
      </c>
      <c r="S65" s="65"/>
    </row>
    <row r="66" spans="1:19" s="73" customFormat="1" ht="12.75">
      <c r="A66" s="120" t="s">
        <v>37</v>
      </c>
      <c r="B66" s="100" t="s">
        <v>35</v>
      </c>
      <c r="C66" s="309">
        <v>570</v>
      </c>
      <c r="D66" s="303">
        <v>638</v>
      </c>
      <c r="E66" s="304">
        <v>68</v>
      </c>
      <c r="F66" s="305">
        <v>0.11929824561403501</v>
      </c>
      <c r="G66" s="310">
        <v>1348</v>
      </c>
      <c r="H66" s="303">
        <v>1574</v>
      </c>
      <c r="I66" s="304">
        <v>226</v>
      </c>
      <c r="J66" s="307">
        <v>0.16765578635014844</v>
      </c>
      <c r="K66" s="310">
        <v>58</v>
      </c>
      <c r="L66" s="303">
        <v>78</v>
      </c>
      <c r="M66" s="304">
        <v>20</v>
      </c>
      <c r="N66" s="305">
        <v>0.3448275862068966</v>
      </c>
      <c r="O66" s="310">
        <v>141</v>
      </c>
      <c r="P66" s="303">
        <v>237</v>
      </c>
      <c r="Q66" s="304">
        <v>96</v>
      </c>
      <c r="R66" s="308">
        <v>0.6808510638297873</v>
      </c>
      <c r="S66" s="94"/>
    </row>
    <row r="67" spans="1:19" s="19" customFormat="1" ht="12.75">
      <c r="A67" s="334" t="s">
        <v>27</v>
      </c>
      <c r="B67" s="83" t="s">
        <v>56</v>
      </c>
      <c r="C67" s="302">
        <v>13</v>
      </c>
      <c r="D67" s="303">
        <v>44</v>
      </c>
      <c r="E67" s="304">
        <v>31</v>
      </c>
      <c r="F67" s="305">
        <v>2.3846153846153846</v>
      </c>
      <c r="G67" s="306">
        <v>70</v>
      </c>
      <c r="H67" s="303">
        <v>158</v>
      </c>
      <c r="I67" s="304">
        <v>88</v>
      </c>
      <c r="J67" s="307">
        <v>1.2571428571428571</v>
      </c>
      <c r="K67" s="306">
        <v>27</v>
      </c>
      <c r="L67" s="303">
        <v>59</v>
      </c>
      <c r="M67" s="304">
        <v>32</v>
      </c>
      <c r="N67" s="305">
        <v>1.1851851851851851</v>
      </c>
      <c r="O67" s="310">
        <v>54</v>
      </c>
      <c r="P67" s="303">
        <v>127</v>
      </c>
      <c r="Q67" s="304">
        <v>73</v>
      </c>
      <c r="R67" s="308">
        <v>1.3518518518518516</v>
      </c>
      <c r="S67" s="93"/>
    </row>
    <row r="68" spans="1:19" s="21" customFormat="1" ht="12.75">
      <c r="A68" s="334"/>
      <c r="B68" s="100" t="s">
        <v>36</v>
      </c>
      <c r="C68" s="309">
        <v>171</v>
      </c>
      <c r="D68" s="303">
        <v>577</v>
      </c>
      <c r="E68" s="304">
        <v>406</v>
      </c>
      <c r="F68" s="305">
        <v>2.374269005847953</v>
      </c>
      <c r="G68" s="310">
        <v>333</v>
      </c>
      <c r="H68" s="303">
        <v>1808</v>
      </c>
      <c r="I68" s="304">
        <v>1475</v>
      </c>
      <c r="J68" s="307">
        <v>4.42942942942943</v>
      </c>
      <c r="K68" s="310">
        <v>350</v>
      </c>
      <c r="L68" s="303">
        <v>340</v>
      </c>
      <c r="M68" s="304">
        <v>-10</v>
      </c>
      <c r="N68" s="305">
        <v>-0.02857142857142858</v>
      </c>
      <c r="O68" s="310">
        <v>1570</v>
      </c>
      <c r="P68" s="303">
        <v>1151</v>
      </c>
      <c r="Q68" s="304">
        <v>-419</v>
      </c>
      <c r="R68" s="308">
        <v>-0.2668789808917198</v>
      </c>
      <c r="S68" s="65"/>
    </row>
    <row r="69" spans="1:19" s="19" customFormat="1" ht="12.75">
      <c r="A69" s="334" t="s">
        <v>25</v>
      </c>
      <c r="B69" s="83" t="s">
        <v>57</v>
      </c>
      <c r="C69" s="302">
        <v>19</v>
      </c>
      <c r="D69" s="303">
        <v>11</v>
      </c>
      <c r="E69" s="304">
        <v>-8</v>
      </c>
      <c r="F69" s="305">
        <v>-0.42105263157894735</v>
      </c>
      <c r="G69" s="306">
        <v>37</v>
      </c>
      <c r="H69" s="303">
        <v>12</v>
      </c>
      <c r="I69" s="304">
        <v>-25</v>
      </c>
      <c r="J69" s="307">
        <v>-0.6756756756756757</v>
      </c>
      <c r="K69" s="306">
        <v>62</v>
      </c>
      <c r="L69" s="303">
        <v>10</v>
      </c>
      <c r="M69" s="304">
        <v>-52</v>
      </c>
      <c r="N69" s="305">
        <v>-0.8387096774193549</v>
      </c>
      <c r="O69" s="310">
        <v>305</v>
      </c>
      <c r="P69" s="303">
        <v>34</v>
      </c>
      <c r="Q69" s="304">
        <v>-271</v>
      </c>
      <c r="R69" s="308">
        <v>-0.8885245901639345</v>
      </c>
      <c r="S69" s="93"/>
    </row>
    <row r="70" spans="1:19" s="74" customFormat="1" ht="12.75">
      <c r="A70" s="335"/>
      <c r="B70" s="84" t="s">
        <v>29</v>
      </c>
      <c r="C70" s="311">
        <v>214</v>
      </c>
      <c r="D70" s="312">
        <v>613</v>
      </c>
      <c r="E70" s="313">
        <v>399</v>
      </c>
      <c r="F70" s="314">
        <v>1.8644859813084111</v>
      </c>
      <c r="G70" s="315">
        <v>777</v>
      </c>
      <c r="H70" s="312">
        <v>1626</v>
      </c>
      <c r="I70" s="313">
        <v>849</v>
      </c>
      <c r="J70" s="316">
        <v>1.0926640926640925</v>
      </c>
      <c r="K70" s="315">
        <v>139</v>
      </c>
      <c r="L70" s="312">
        <v>168</v>
      </c>
      <c r="M70" s="313">
        <v>29</v>
      </c>
      <c r="N70" s="314">
        <v>0.2086330935251799</v>
      </c>
      <c r="O70" s="315">
        <v>506</v>
      </c>
      <c r="P70" s="312">
        <v>665</v>
      </c>
      <c r="Q70" s="313">
        <v>159</v>
      </c>
      <c r="R70" s="317">
        <v>0.31422924901185767</v>
      </c>
      <c r="S70" s="96"/>
    </row>
    <row r="71" spans="1:19" s="37" customFormat="1" ht="12">
      <c r="A71" s="35"/>
      <c r="B71" s="99" t="s">
        <v>6</v>
      </c>
      <c r="C71" s="318">
        <v>4548</v>
      </c>
      <c r="D71" s="319">
        <v>5987</v>
      </c>
      <c r="E71" s="319">
        <v>1439</v>
      </c>
      <c r="F71" s="320">
        <v>0.3164028144239226</v>
      </c>
      <c r="G71" s="321">
        <v>20560</v>
      </c>
      <c r="H71" s="319">
        <v>32946</v>
      </c>
      <c r="I71" s="319">
        <v>12386</v>
      </c>
      <c r="J71" s="322">
        <v>0.6024319066147861</v>
      </c>
      <c r="K71" s="321">
        <v>3300</v>
      </c>
      <c r="L71" s="319">
        <v>4313</v>
      </c>
      <c r="M71" s="319">
        <v>1013</v>
      </c>
      <c r="N71" s="320">
        <v>0.3069696969696969</v>
      </c>
      <c r="O71" s="321">
        <v>17964</v>
      </c>
      <c r="P71" s="319">
        <v>24893</v>
      </c>
      <c r="Q71" s="319">
        <v>6929</v>
      </c>
      <c r="R71" s="323">
        <v>0.3857158761968382</v>
      </c>
      <c r="S71" s="95"/>
    </row>
    <row r="72" spans="2:18" s="5" customFormat="1" ht="12.75">
      <c r="B72" s="10"/>
      <c r="C72" s="11"/>
      <c r="D72" s="11"/>
      <c r="E72" s="11"/>
      <c r="F72" s="24"/>
      <c r="G72" s="11"/>
      <c r="H72" s="11"/>
      <c r="I72" s="11"/>
      <c r="J72" s="24"/>
      <c r="K72" s="11"/>
      <c r="L72" s="11"/>
      <c r="M72" s="11"/>
      <c r="N72" s="24"/>
      <c r="O72" s="11"/>
      <c r="P72" s="11"/>
      <c r="Q72" s="11"/>
      <c r="R72" s="24"/>
    </row>
  </sheetData>
  <mergeCells count="36">
    <mergeCell ref="A55:A62"/>
    <mergeCell ref="A63:A65"/>
    <mergeCell ref="A67:A68"/>
    <mergeCell ref="A69:A70"/>
    <mergeCell ref="A42:A44"/>
    <mergeCell ref="A45:A46"/>
    <mergeCell ref="A47:A51"/>
    <mergeCell ref="A52:A54"/>
    <mergeCell ref="A37:R37"/>
    <mergeCell ref="A38:R38"/>
    <mergeCell ref="A39:A41"/>
    <mergeCell ref="B39:B41"/>
    <mergeCell ref="C39:J39"/>
    <mergeCell ref="K39:R39"/>
    <mergeCell ref="C40:F40"/>
    <mergeCell ref="G40:J40"/>
    <mergeCell ref="K40:N40"/>
    <mergeCell ref="O40:R40"/>
    <mergeCell ref="A1:R1"/>
    <mergeCell ref="A2:R2"/>
    <mergeCell ref="K3:R3"/>
    <mergeCell ref="C4:F4"/>
    <mergeCell ref="G4:J4"/>
    <mergeCell ref="K4:N4"/>
    <mergeCell ref="O4:R4"/>
    <mergeCell ref="B3:B5"/>
    <mergeCell ref="A3:A5"/>
    <mergeCell ref="C3:J3"/>
    <mergeCell ref="A6:A8"/>
    <mergeCell ref="A9:A10"/>
    <mergeCell ref="A11:A15"/>
    <mergeCell ref="A16:A18"/>
    <mergeCell ref="A19:A26"/>
    <mergeCell ref="A27:A29"/>
    <mergeCell ref="A31:A32"/>
    <mergeCell ref="A33:A34"/>
  </mergeCells>
  <printOptions horizontalCentered="1" verticalCentered="1"/>
  <pageMargins left="0.1968503937007874" right="0.2362204724409449" top="0.35433070866141736" bottom="0.5511811023622047" header="0.15748031496062992" footer="0.31496062992125984"/>
  <pageSetup horizontalDpi="600" verticalDpi="600" orientation="landscape" paperSize="9" scale="90" r:id="rId1"/>
  <headerFooter alignWithMargins="0">
    <oddHeader>&amp;C&amp;"Comic Sans MS,Bold"Regione Siciliana - Assessorato Turismo - Osservatorio Turistico</oddHeader>
    <oddFooter>&amp;L&amp;"Comic Sans MS,Regular Corsivo"&amp;8server &amp;F&amp;A&amp;C&amp;"Comic Sans MS,Regular"&amp;9In caso di utilizzo dei dati, pregasi citare la fonte&amp;R&amp;"Comic Sans MS,Regular"Pagina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72"/>
  <sheetViews>
    <sheetView zoomScale="75" zoomScaleNormal="75" workbookViewId="0" topLeftCell="A1">
      <pane xSplit="2" ySplit="5" topLeftCell="C6" activePane="bottomRight" state="frozen"/>
      <selection pane="topLeft" activeCell="C42" sqref="C42:R71"/>
      <selection pane="topRight" activeCell="C42" sqref="C42:R71"/>
      <selection pane="bottomLeft" activeCell="C42" sqref="C42:R71"/>
      <selection pane="bottomRight" activeCell="C42" sqref="C42:R71"/>
    </sheetView>
  </sheetViews>
  <sheetFormatPr defaultColWidth="9.625" defaultRowHeight="12.75"/>
  <cols>
    <col min="1" max="1" width="6.00390625" style="3" bestFit="1" customWidth="1"/>
    <col min="2" max="2" width="18.375" style="8" customWidth="1"/>
    <col min="3" max="3" width="9.625" style="9" customWidth="1"/>
    <col min="4" max="4" width="9.625" style="7" customWidth="1"/>
    <col min="5" max="5" width="8.75390625" style="7" customWidth="1"/>
    <col min="6" max="6" width="11.125" style="25" customWidth="1"/>
    <col min="7" max="8" width="9.625" style="7" customWidth="1"/>
    <col min="9" max="9" width="8.75390625" style="7" customWidth="1"/>
    <col min="10" max="10" width="11.125" style="25" customWidth="1"/>
    <col min="11" max="12" width="9.625" style="7" customWidth="1"/>
    <col min="13" max="13" width="8.75390625" style="7" customWidth="1"/>
    <col min="14" max="14" width="11.125" style="25" customWidth="1"/>
    <col min="15" max="16" width="9.625" style="7" customWidth="1"/>
    <col min="17" max="17" width="11.625" style="7" customWidth="1"/>
    <col min="18" max="18" width="11.125" style="25" customWidth="1"/>
    <col min="19" max="16384" width="9.625" style="3" customWidth="1"/>
  </cols>
  <sheetData>
    <row r="1" spans="1:55" s="1" customFormat="1" ht="19.5" thickBot="1" thickTop="1">
      <c r="A1" s="338" t="s">
        <v>58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40"/>
      <c r="S1" s="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16" customFormat="1" ht="15.75">
      <c r="A2" s="341" t="s">
        <v>17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  <c r="S2" s="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s="2" customFormat="1" ht="12.75" customHeight="1">
      <c r="A3" s="344" t="s">
        <v>19</v>
      </c>
      <c r="B3" s="347" t="s">
        <v>5</v>
      </c>
      <c r="C3" s="349" t="s">
        <v>2</v>
      </c>
      <c r="D3" s="350"/>
      <c r="E3" s="350"/>
      <c r="F3" s="350"/>
      <c r="G3" s="350"/>
      <c r="H3" s="350"/>
      <c r="I3" s="350"/>
      <c r="J3" s="351"/>
      <c r="K3" s="352" t="s">
        <v>4</v>
      </c>
      <c r="L3" s="353"/>
      <c r="M3" s="353"/>
      <c r="N3" s="353"/>
      <c r="O3" s="353"/>
      <c r="P3" s="353"/>
      <c r="Q3" s="353"/>
      <c r="R3" s="354"/>
      <c r="S3" s="1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12.75">
      <c r="A4" s="345"/>
      <c r="B4" s="333"/>
      <c r="C4" s="355" t="s">
        <v>0</v>
      </c>
      <c r="D4" s="355"/>
      <c r="E4" s="355"/>
      <c r="F4" s="355"/>
      <c r="G4" s="355" t="s">
        <v>1</v>
      </c>
      <c r="H4" s="355"/>
      <c r="I4" s="355"/>
      <c r="J4" s="356"/>
      <c r="K4" s="357" t="s">
        <v>0</v>
      </c>
      <c r="L4" s="355"/>
      <c r="M4" s="355"/>
      <c r="N4" s="355"/>
      <c r="O4" s="355" t="s">
        <v>1</v>
      </c>
      <c r="P4" s="355"/>
      <c r="Q4" s="355"/>
      <c r="R4" s="358"/>
      <c r="S4" s="1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s="77" customFormat="1" ht="13.5" thickBot="1">
      <c r="A5" s="346"/>
      <c r="B5" s="348"/>
      <c r="C5" s="26">
        <v>1998</v>
      </c>
      <c r="D5" s="27">
        <v>1999</v>
      </c>
      <c r="E5" s="28" t="s">
        <v>61</v>
      </c>
      <c r="F5" s="28" t="s">
        <v>3</v>
      </c>
      <c r="G5" s="26">
        <v>1998</v>
      </c>
      <c r="H5" s="29">
        <v>1999</v>
      </c>
      <c r="I5" s="28" t="s">
        <v>61</v>
      </c>
      <c r="J5" s="128" t="s">
        <v>3</v>
      </c>
      <c r="K5" s="30">
        <v>1998</v>
      </c>
      <c r="L5" s="27">
        <v>1999</v>
      </c>
      <c r="M5" s="28" t="s">
        <v>61</v>
      </c>
      <c r="N5" s="28" t="s">
        <v>3</v>
      </c>
      <c r="O5" s="26">
        <v>1998</v>
      </c>
      <c r="P5" s="29">
        <v>1999</v>
      </c>
      <c r="Q5" s="28" t="s">
        <v>61</v>
      </c>
      <c r="R5" s="31" t="s">
        <v>3</v>
      </c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</row>
    <row r="6" spans="1:55" s="19" customFormat="1" ht="13.5" thickTop="1">
      <c r="A6" s="363" t="s">
        <v>21</v>
      </c>
      <c r="B6" s="82" t="s">
        <v>39</v>
      </c>
      <c r="C6" s="122">
        <v>5240</v>
      </c>
      <c r="D6" s="105">
        <v>5591</v>
      </c>
      <c r="E6" s="117">
        <v>351</v>
      </c>
      <c r="F6" s="133">
        <v>0.06698473282442752</v>
      </c>
      <c r="G6" s="104">
        <v>12917</v>
      </c>
      <c r="H6" s="105">
        <v>13894</v>
      </c>
      <c r="I6" s="117">
        <v>977</v>
      </c>
      <c r="J6" s="129">
        <v>0.07563675776109013</v>
      </c>
      <c r="K6" s="104">
        <v>4004</v>
      </c>
      <c r="L6" s="105">
        <v>5114</v>
      </c>
      <c r="M6" s="117">
        <v>1110</v>
      </c>
      <c r="N6" s="133">
        <v>0.27722277722277733</v>
      </c>
      <c r="O6" s="104">
        <v>5474</v>
      </c>
      <c r="P6" s="105">
        <v>7285</v>
      </c>
      <c r="Q6" s="117">
        <v>1811</v>
      </c>
      <c r="R6" s="133">
        <v>0.3308366824990865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4" customFormat="1" ht="12.75">
      <c r="A7" s="337"/>
      <c r="B7" s="83" t="s">
        <v>40</v>
      </c>
      <c r="C7" s="123">
        <v>589</v>
      </c>
      <c r="D7" s="38">
        <v>1067</v>
      </c>
      <c r="E7" s="6">
        <v>478</v>
      </c>
      <c r="F7" s="134">
        <v>0.8115449915110358</v>
      </c>
      <c r="G7" s="39">
        <v>3066</v>
      </c>
      <c r="H7" s="38">
        <v>3629</v>
      </c>
      <c r="I7" s="6">
        <v>563</v>
      </c>
      <c r="J7" s="130">
        <v>0.1836268754076973</v>
      </c>
      <c r="K7" s="39">
        <v>76</v>
      </c>
      <c r="L7" s="38">
        <v>195</v>
      </c>
      <c r="M7" s="6">
        <v>119</v>
      </c>
      <c r="N7" s="134">
        <v>1.5657894736842106</v>
      </c>
      <c r="O7" s="39">
        <v>590</v>
      </c>
      <c r="P7" s="38">
        <v>2567</v>
      </c>
      <c r="Q7" s="6">
        <v>1977</v>
      </c>
      <c r="R7" s="134">
        <v>3.3508474576271183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21" customFormat="1" ht="12.75">
      <c r="A8" s="362"/>
      <c r="B8" s="84" t="s">
        <v>30</v>
      </c>
      <c r="C8" s="124">
        <v>1917</v>
      </c>
      <c r="D8" s="38">
        <v>1819</v>
      </c>
      <c r="E8" s="6">
        <v>-98</v>
      </c>
      <c r="F8" s="134">
        <v>-0.05112154407929059</v>
      </c>
      <c r="G8" s="40">
        <v>4741</v>
      </c>
      <c r="H8" s="38">
        <v>6392</v>
      </c>
      <c r="I8" s="6">
        <v>1651</v>
      </c>
      <c r="J8" s="130">
        <v>0.34823876819236443</v>
      </c>
      <c r="K8" s="40">
        <v>37</v>
      </c>
      <c r="L8" s="38">
        <v>131</v>
      </c>
      <c r="M8" s="6">
        <v>94</v>
      </c>
      <c r="N8" s="134">
        <v>2.5405405405405403</v>
      </c>
      <c r="O8" s="39">
        <v>67</v>
      </c>
      <c r="P8" s="38">
        <v>305</v>
      </c>
      <c r="Q8" s="6">
        <v>238</v>
      </c>
      <c r="R8" s="134">
        <v>3.5522388059701493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19" customFormat="1" ht="12.75">
      <c r="A9" s="361" t="s">
        <v>26</v>
      </c>
      <c r="B9" s="85" t="s">
        <v>41</v>
      </c>
      <c r="C9" s="123">
        <v>700</v>
      </c>
      <c r="D9" s="38">
        <v>616</v>
      </c>
      <c r="E9" s="6">
        <v>-84</v>
      </c>
      <c r="F9" s="134">
        <v>-0.12</v>
      </c>
      <c r="G9" s="39">
        <v>3427</v>
      </c>
      <c r="H9" s="38">
        <v>3491</v>
      </c>
      <c r="I9" s="6">
        <v>64</v>
      </c>
      <c r="J9" s="130">
        <v>0.018675226145316692</v>
      </c>
      <c r="K9" s="39">
        <v>38</v>
      </c>
      <c r="L9" s="38">
        <v>75</v>
      </c>
      <c r="M9" s="6">
        <v>37</v>
      </c>
      <c r="N9" s="134">
        <v>0.9736842105263157</v>
      </c>
      <c r="O9" s="39">
        <v>96</v>
      </c>
      <c r="P9" s="38">
        <v>131</v>
      </c>
      <c r="Q9" s="6">
        <v>35</v>
      </c>
      <c r="R9" s="134">
        <v>0.36458333333333326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21" customFormat="1" ht="12.75">
      <c r="A10" s="335"/>
      <c r="B10" s="86" t="s">
        <v>31</v>
      </c>
      <c r="C10" s="124">
        <v>2437</v>
      </c>
      <c r="D10" s="38">
        <v>2094</v>
      </c>
      <c r="E10" s="6">
        <v>-343</v>
      </c>
      <c r="F10" s="134">
        <v>-0.1407468198604842</v>
      </c>
      <c r="G10" s="40">
        <v>9188</v>
      </c>
      <c r="H10" s="38">
        <v>7482</v>
      </c>
      <c r="I10" s="6">
        <v>-1706</v>
      </c>
      <c r="J10" s="130">
        <v>-0.1856769699608185</v>
      </c>
      <c r="K10" s="40">
        <v>224</v>
      </c>
      <c r="L10" s="38">
        <v>120</v>
      </c>
      <c r="M10" s="6">
        <v>-104</v>
      </c>
      <c r="N10" s="134">
        <v>-0.4642857142857143</v>
      </c>
      <c r="O10" s="39">
        <v>719</v>
      </c>
      <c r="P10" s="38">
        <v>204</v>
      </c>
      <c r="Q10" s="6">
        <v>-515</v>
      </c>
      <c r="R10" s="134">
        <v>-0.7162726008344924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19" customFormat="1" ht="12.75">
      <c r="A11" s="361" t="s">
        <v>20</v>
      </c>
      <c r="B11" s="85" t="s">
        <v>42</v>
      </c>
      <c r="C11" s="123">
        <v>4649</v>
      </c>
      <c r="D11" s="38">
        <v>5811</v>
      </c>
      <c r="E11" s="6">
        <v>1162</v>
      </c>
      <c r="F11" s="134">
        <v>0.2499462249946225</v>
      </c>
      <c r="G11" s="39">
        <v>9352</v>
      </c>
      <c r="H11" s="38">
        <v>12291</v>
      </c>
      <c r="I11" s="6">
        <v>2939</v>
      </c>
      <c r="J11" s="130">
        <v>0.3142643284858855</v>
      </c>
      <c r="K11" s="39">
        <v>1113</v>
      </c>
      <c r="L11" s="38">
        <v>977</v>
      </c>
      <c r="M11" s="6">
        <v>-136</v>
      </c>
      <c r="N11" s="134">
        <v>-0.12219227313566938</v>
      </c>
      <c r="O11" s="39">
        <v>3260</v>
      </c>
      <c r="P11" s="38">
        <v>2852</v>
      </c>
      <c r="Q11" s="6">
        <v>-408</v>
      </c>
      <c r="R11" s="134">
        <v>-0.1251533742331289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s="334"/>
      <c r="B12" s="83" t="s">
        <v>43</v>
      </c>
      <c r="C12" s="123">
        <v>582</v>
      </c>
      <c r="D12" s="38">
        <v>334</v>
      </c>
      <c r="E12" s="6">
        <v>-248</v>
      </c>
      <c r="F12" s="134">
        <v>-0.42611683848797255</v>
      </c>
      <c r="G12" s="39">
        <v>1303</v>
      </c>
      <c r="H12" s="38">
        <v>677</v>
      </c>
      <c r="I12" s="6">
        <v>-626</v>
      </c>
      <c r="J12" s="130">
        <v>-0.4804297774366846</v>
      </c>
      <c r="K12" s="39">
        <v>84</v>
      </c>
      <c r="L12" s="38">
        <v>67</v>
      </c>
      <c r="M12" s="6">
        <v>-17</v>
      </c>
      <c r="N12" s="134">
        <v>-0.20238095238095233</v>
      </c>
      <c r="O12" s="39">
        <v>109</v>
      </c>
      <c r="P12" s="38">
        <v>113</v>
      </c>
      <c r="Q12" s="6">
        <v>4</v>
      </c>
      <c r="R12" s="134">
        <v>0.03669724770642202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2.75">
      <c r="A13" s="334"/>
      <c r="B13" s="83" t="s">
        <v>44</v>
      </c>
      <c r="C13" s="123">
        <v>12915</v>
      </c>
      <c r="D13" s="38">
        <v>14533</v>
      </c>
      <c r="E13" s="6">
        <v>1618</v>
      </c>
      <c r="F13" s="134">
        <v>0.12528068137824233</v>
      </c>
      <c r="G13" s="39">
        <v>38179</v>
      </c>
      <c r="H13" s="38">
        <v>30914</v>
      </c>
      <c r="I13" s="6">
        <v>-7265</v>
      </c>
      <c r="J13" s="130">
        <v>-0.19028785457974284</v>
      </c>
      <c r="K13" s="39">
        <v>3775</v>
      </c>
      <c r="L13" s="38">
        <v>3646</v>
      </c>
      <c r="M13" s="6">
        <v>-129</v>
      </c>
      <c r="N13" s="134">
        <v>-0.03417218543046363</v>
      </c>
      <c r="O13" s="39">
        <v>11433</v>
      </c>
      <c r="P13" s="38">
        <v>10665</v>
      </c>
      <c r="Q13" s="6">
        <v>-768</v>
      </c>
      <c r="R13" s="134">
        <v>-0.06717397008659143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2.75">
      <c r="A14" s="334"/>
      <c r="B14" s="83" t="s">
        <v>45</v>
      </c>
      <c r="C14" s="123">
        <v>781</v>
      </c>
      <c r="D14" s="38">
        <v>599</v>
      </c>
      <c r="E14" s="6">
        <v>-182</v>
      </c>
      <c r="F14" s="134">
        <v>-0.23303457106274006</v>
      </c>
      <c r="G14" s="39">
        <v>1730</v>
      </c>
      <c r="H14" s="38">
        <v>954</v>
      </c>
      <c r="I14" s="6">
        <v>-776</v>
      </c>
      <c r="J14" s="130">
        <v>-0.4485549132947977</v>
      </c>
      <c r="K14" s="39">
        <v>27</v>
      </c>
      <c r="L14" s="38">
        <v>113</v>
      </c>
      <c r="M14" s="6">
        <v>86</v>
      </c>
      <c r="N14" s="134">
        <v>3.185185185185185</v>
      </c>
      <c r="O14" s="39">
        <v>74</v>
      </c>
      <c r="P14" s="38">
        <v>168</v>
      </c>
      <c r="Q14" s="6">
        <v>94</v>
      </c>
      <c r="R14" s="134">
        <v>1.2702702702702702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s="21" customFormat="1" ht="12.75">
      <c r="A15" s="335"/>
      <c r="B15" s="84" t="s">
        <v>32</v>
      </c>
      <c r="C15" s="124">
        <v>5034</v>
      </c>
      <c r="D15" s="38">
        <v>5612</v>
      </c>
      <c r="E15" s="6">
        <v>578</v>
      </c>
      <c r="F15" s="134">
        <v>0.11481922924116006</v>
      </c>
      <c r="G15" s="40">
        <v>12234</v>
      </c>
      <c r="H15" s="38">
        <v>13451</v>
      </c>
      <c r="I15" s="6">
        <v>1217</v>
      </c>
      <c r="J15" s="130">
        <v>0.09947686774562703</v>
      </c>
      <c r="K15" s="40">
        <v>938</v>
      </c>
      <c r="L15" s="38">
        <v>1178</v>
      </c>
      <c r="M15" s="6">
        <v>240</v>
      </c>
      <c r="N15" s="134">
        <v>0.255863539445629</v>
      </c>
      <c r="O15" s="39">
        <v>3053</v>
      </c>
      <c r="P15" s="38">
        <v>4165</v>
      </c>
      <c r="Q15" s="6">
        <v>1112</v>
      </c>
      <c r="R15" s="134">
        <v>0.364231903046184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19" customFormat="1" ht="12.75">
      <c r="A16" s="361" t="s">
        <v>24</v>
      </c>
      <c r="B16" s="85" t="s">
        <v>46</v>
      </c>
      <c r="C16" s="123">
        <v>879</v>
      </c>
      <c r="D16" s="38">
        <v>963</v>
      </c>
      <c r="E16" s="6">
        <v>84</v>
      </c>
      <c r="F16" s="134">
        <v>0.0955631399317407</v>
      </c>
      <c r="G16" s="39">
        <v>1762</v>
      </c>
      <c r="H16" s="38">
        <v>1707</v>
      </c>
      <c r="I16" s="6">
        <v>-55</v>
      </c>
      <c r="J16" s="130">
        <v>-0.03121452894438137</v>
      </c>
      <c r="K16" s="39">
        <v>199</v>
      </c>
      <c r="L16" s="38">
        <v>206</v>
      </c>
      <c r="M16" s="6">
        <v>7</v>
      </c>
      <c r="N16" s="134">
        <v>0.035175879396984966</v>
      </c>
      <c r="O16" s="39">
        <v>357</v>
      </c>
      <c r="P16" s="38">
        <v>350</v>
      </c>
      <c r="Q16" s="6">
        <v>-7</v>
      </c>
      <c r="R16" s="134">
        <v>-0.019607843137254943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334"/>
      <c r="B17" s="83" t="s">
        <v>47</v>
      </c>
      <c r="C17" s="123">
        <v>795</v>
      </c>
      <c r="D17" s="38">
        <v>735</v>
      </c>
      <c r="E17" s="6">
        <v>-60</v>
      </c>
      <c r="F17" s="134">
        <v>-0.07547169811320753</v>
      </c>
      <c r="G17" s="39">
        <v>2571</v>
      </c>
      <c r="H17" s="38">
        <v>2676</v>
      </c>
      <c r="I17" s="6">
        <v>105</v>
      </c>
      <c r="J17" s="130">
        <v>0.040840140023337135</v>
      </c>
      <c r="K17" s="39">
        <v>156</v>
      </c>
      <c r="L17" s="38">
        <v>396</v>
      </c>
      <c r="M17" s="6">
        <v>240</v>
      </c>
      <c r="N17" s="134">
        <v>1.5384615384615383</v>
      </c>
      <c r="O17" s="39">
        <v>180</v>
      </c>
      <c r="P17" s="38">
        <v>433</v>
      </c>
      <c r="Q17" s="6">
        <v>253</v>
      </c>
      <c r="R17" s="134">
        <v>1.4055555555555554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21" customFormat="1" ht="12.75">
      <c r="A18" s="335"/>
      <c r="B18" s="84" t="s">
        <v>33</v>
      </c>
      <c r="C18" s="124">
        <v>750</v>
      </c>
      <c r="D18" s="38">
        <v>789</v>
      </c>
      <c r="E18" s="6">
        <v>39</v>
      </c>
      <c r="F18" s="134">
        <v>0.052000000000000046</v>
      </c>
      <c r="G18" s="40">
        <v>2366</v>
      </c>
      <c r="H18" s="38">
        <v>2420</v>
      </c>
      <c r="I18" s="6">
        <v>54</v>
      </c>
      <c r="J18" s="130">
        <v>0.02282333051563823</v>
      </c>
      <c r="K18" s="40">
        <v>94</v>
      </c>
      <c r="L18" s="38">
        <v>33</v>
      </c>
      <c r="M18" s="6">
        <v>-61</v>
      </c>
      <c r="N18" s="134">
        <v>-0.648936170212766</v>
      </c>
      <c r="O18" s="39">
        <v>308</v>
      </c>
      <c r="P18" s="38">
        <v>108</v>
      </c>
      <c r="Q18" s="6">
        <v>-200</v>
      </c>
      <c r="R18" s="134">
        <v>-0.6493506493506493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19" customFormat="1" ht="12.75">
      <c r="A19" s="361" t="s">
        <v>22</v>
      </c>
      <c r="B19" s="85" t="s">
        <v>48</v>
      </c>
      <c r="C19" s="123">
        <v>937</v>
      </c>
      <c r="D19" s="38">
        <v>838</v>
      </c>
      <c r="E19" s="6">
        <v>-99</v>
      </c>
      <c r="F19" s="134">
        <v>-0.10565635005336182</v>
      </c>
      <c r="G19" s="39">
        <v>1972</v>
      </c>
      <c r="H19" s="38">
        <v>1787</v>
      </c>
      <c r="I19" s="6">
        <v>-185</v>
      </c>
      <c r="J19" s="130">
        <v>-0.09381338742393508</v>
      </c>
      <c r="K19" s="39">
        <v>59</v>
      </c>
      <c r="L19" s="38">
        <v>59</v>
      </c>
      <c r="M19" s="6">
        <v>0</v>
      </c>
      <c r="N19" s="134">
        <v>0</v>
      </c>
      <c r="O19" s="39">
        <v>90</v>
      </c>
      <c r="P19" s="38">
        <v>117</v>
      </c>
      <c r="Q19" s="6">
        <v>27</v>
      </c>
      <c r="R19" s="134">
        <v>0.3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2.75">
      <c r="A20" s="334"/>
      <c r="B20" s="83" t="s">
        <v>49</v>
      </c>
      <c r="C20" s="123">
        <v>2977</v>
      </c>
      <c r="D20" s="38">
        <v>3181</v>
      </c>
      <c r="E20" s="6">
        <v>204</v>
      </c>
      <c r="F20" s="134">
        <v>0.06852536110178042</v>
      </c>
      <c r="G20" s="39">
        <v>6976</v>
      </c>
      <c r="H20" s="38">
        <v>5727</v>
      </c>
      <c r="I20" s="6">
        <v>-1249</v>
      </c>
      <c r="J20" s="130">
        <v>-0.1790424311926605</v>
      </c>
      <c r="K20" s="39">
        <v>1653</v>
      </c>
      <c r="L20" s="38">
        <v>2598</v>
      </c>
      <c r="M20" s="6">
        <v>945</v>
      </c>
      <c r="N20" s="134">
        <v>0.5716878402903811</v>
      </c>
      <c r="O20" s="39">
        <v>4658</v>
      </c>
      <c r="P20" s="38">
        <v>7345</v>
      </c>
      <c r="Q20" s="6">
        <v>2687</v>
      </c>
      <c r="R20" s="134">
        <v>0.5768570201803349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2.75">
      <c r="A21" s="334"/>
      <c r="B21" s="83" t="s">
        <v>50</v>
      </c>
      <c r="C21" s="123">
        <v>225</v>
      </c>
      <c r="D21" s="38">
        <v>367</v>
      </c>
      <c r="E21" s="6">
        <v>142</v>
      </c>
      <c r="F21" s="134">
        <v>0.6311111111111112</v>
      </c>
      <c r="G21" s="39">
        <v>423</v>
      </c>
      <c r="H21" s="38">
        <v>793</v>
      </c>
      <c r="I21" s="6">
        <v>370</v>
      </c>
      <c r="J21" s="130">
        <v>0.8747044917257683</v>
      </c>
      <c r="K21" s="39">
        <v>138</v>
      </c>
      <c r="L21" s="38">
        <v>183</v>
      </c>
      <c r="M21" s="6">
        <v>45</v>
      </c>
      <c r="N21" s="134">
        <v>0.326086956521739</v>
      </c>
      <c r="O21" s="39">
        <v>429</v>
      </c>
      <c r="P21" s="38">
        <v>552</v>
      </c>
      <c r="Q21" s="6">
        <v>123</v>
      </c>
      <c r="R21" s="134">
        <v>0.28671328671328666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2.75">
      <c r="A22" s="334"/>
      <c r="B22" s="83" t="s">
        <v>51</v>
      </c>
      <c r="C22" s="123">
        <v>5540</v>
      </c>
      <c r="D22" s="38">
        <v>5796</v>
      </c>
      <c r="E22" s="6">
        <v>256</v>
      </c>
      <c r="F22" s="134">
        <v>0.04620938628158844</v>
      </c>
      <c r="G22" s="39">
        <v>11992</v>
      </c>
      <c r="H22" s="38">
        <v>13638</v>
      </c>
      <c r="I22" s="6">
        <v>1646</v>
      </c>
      <c r="J22" s="130">
        <v>0.13725817211474323</v>
      </c>
      <c r="K22" s="39">
        <v>723</v>
      </c>
      <c r="L22" s="38">
        <v>634</v>
      </c>
      <c r="M22" s="6">
        <v>-89</v>
      </c>
      <c r="N22" s="134">
        <v>-0.12309820193637622</v>
      </c>
      <c r="O22" s="39">
        <v>1611</v>
      </c>
      <c r="P22" s="38">
        <v>1421</v>
      </c>
      <c r="Q22" s="6">
        <v>-190</v>
      </c>
      <c r="R22" s="134">
        <v>-0.11793916821849781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2.75">
      <c r="A23" s="334"/>
      <c r="B23" s="83" t="s">
        <v>54</v>
      </c>
      <c r="C23" s="123">
        <v>1920</v>
      </c>
      <c r="D23" s="38">
        <v>1852</v>
      </c>
      <c r="E23" s="6">
        <v>-68</v>
      </c>
      <c r="F23" s="134">
        <v>-0.03541666666666665</v>
      </c>
      <c r="G23" s="39">
        <v>3994</v>
      </c>
      <c r="H23" s="38">
        <v>3528</v>
      </c>
      <c r="I23" s="6">
        <v>-466</v>
      </c>
      <c r="J23" s="130">
        <v>-0.11667501251877821</v>
      </c>
      <c r="K23" s="39">
        <v>225</v>
      </c>
      <c r="L23" s="38">
        <v>363</v>
      </c>
      <c r="M23" s="6">
        <v>138</v>
      </c>
      <c r="N23" s="134">
        <v>0.6133333333333333</v>
      </c>
      <c r="O23" s="39">
        <v>451</v>
      </c>
      <c r="P23" s="38">
        <v>502</v>
      </c>
      <c r="Q23" s="6">
        <v>51</v>
      </c>
      <c r="R23" s="134">
        <v>0.11308203991130816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2.75">
      <c r="A24" s="334"/>
      <c r="B24" s="83" t="s">
        <v>52</v>
      </c>
      <c r="C24" s="123">
        <v>421</v>
      </c>
      <c r="D24" s="38">
        <v>289</v>
      </c>
      <c r="E24" s="6">
        <v>-132</v>
      </c>
      <c r="F24" s="134">
        <v>-0.3135391923990499</v>
      </c>
      <c r="G24" s="39">
        <v>2707</v>
      </c>
      <c r="H24" s="38">
        <v>1012</v>
      </c>
      <c r="I24" s="6">
        <v>-1695</v>
      </c>
      <c r="J24" s="130">
        <v>-0.6261544144809752</v>
      </c>
      <c r="K24" s="39">
        <v>52</v>
      </c>
      <c r="L24" s="38">
        <v>4</v>
      </c>
      <c r="M24" s="6">
        <v>-48</v>
      </c>
      <c r="N24" s="134">
        <v>-0.9230769230769231</v>
      </c>
      <c r="O24" s="39">
        <v>144</v>
      </c>
      <c r="P24" s="38">
        <v>8</v>
      </c>
      <c r="Q24" s="6">
        <v>-136</v>
      </c>
      <c r="R24" s="134">
        <v>-0.9444444444444444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2.75">
      <c r="A25" s="334"/>
      <c r="B25" s="87" t="s">
        <v>53</v>
      </c>
      <c r="C25" s="124">
        <v>3568</v>
      </c>
      <c r="D25" s="38">
        <v>3284</v>
      </c>
      <c r="E25" s="6">
        <v>-284</v>
      </c>
      <c r="F25" s="134">
        <v>-0.07959641255605376</v>
      </c>
      <c r="G25" s="40">
        <v>7249</v>
      </c>
      <c r="H25" s="38">
        <v>7145</v>
      </c>
      <c r="I25" s="6">
        <v>-104</v>
      </c>
      <c r="J25" s="130">
        <v>-0.0143468064560629</v>
      </c>
      <c r="K25" s="40">
        <v>4937</v>
      </c>
      <c r="L25" s="38">
        <v>7242</v>
      </c>
      <c r="M25" s="6">
        <v>2305</v>
      </c>
      <c r="N25" s="134">
        <v>0.4668827223009926</v>
      </c>
      <c r="O25" s="39">
        <v>21236</v>
      </c>
      <c r="P25" s="38">
        <v>27773</v>
      </c>
      <c r="Q25" s="6">
        <v>6537</v>
      </c>
      <c r="R25" s="134">
        <v>0.3078263326426822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19" s="21" customFormat="1" ht="12.75">
      <c r="A26" s="335"/>
      <c r="B26" s="88" t="s">
        <v>34</v>
      </c>
      <c r="C26" s="123">
        <v>2104</v>
      </c>
      <c r="D26" s="38">
        <v>2584</v>
      </c>
      <c r="E26" s="6">
        <v>480</v>
      </c>
      <c r="F26" s="134">
        <v>0.22813688212927752</v>
      </c>
      <c r="G26" s="39">
        <v>5160</v>
      </c>
      <c r="H26" s="38">
        <v>6869</v>
      </c>
      <c r="I26" s="6">
        <v>1709</v>
      </c>
      <c r="J26" s="130">
        <v>0.3312015503875969</v>
      </c>
      <c r="K26" s="39">
        <v>213</v>
      </c>
      <c r="L26" s="38">
        <v>1178</v>
      </c>
      <c r="M26" s="6">
        <v>965</v>
      </c>
      <c r="N26" s="134">
        <v>4.530516431924883</v>
      </c>
      <c r="O26" s="40">
        <v>962</v>
      </c>
      <c r="P26" s="38">
        <v>3766</v>
      </c>
      <c r="Q26" s="6">
        <v>2804</v>
      </c>
      <c r="R26" s="134">
        <v>2.914760914760915</v>
      </c>
      <c r="S26" s="65"/>
    </row>
    <row r="27" spans="1:42" s="17" customFormat="1" ht="12.75">
      <c r="A27" s="361" t="s">
        <v>23</v>
      </c>
      <c r="B27" s="85" t="s">
        <v>55</v>
      </c>
      <c r="C27" s="123">
        <v>1312</v>
      </c>
      <c r="D27" s="38">
        <v>1120</v>
      </c>
      <c r="E27" s="6">
        <v>-192</v>
      </c>
      <c r="F27" s="134">
        <v>-0.14634146341463417</v>
      </c>
      <c r="G27" s="39">
        <v>2634</v>
      </c>
      <c r="H27" s="38">
        <v>2448</v>
      </c>
      <c r="I27" s="6">
        <v>-186</v>
      </c>
      <c r="J27" s="130">
        <v>-0.07061503416856496</v>
      </c>
      <c r="K27" s="39">
        <v>1386</v>
      </c>
      <c r="L27" s="38">
        <v>1373</v>
      </c>
      <c r="M27" s="6">
        <v>-13</v>
      </c>
      <c r="N27" s="134">
        <v>-0.009379509379509376</v>
      </c>
      <c r="O27" s="40">
        <v>8159</v>
      </c>
      <c r="P27" s="38">
        <v>7267</v>
      </c>
      <c r="Q27" s="6">
        <v>-892</v>
      </c>
      <c r="R27" s="134">
        <v>-0.10932712342198803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s="17" customFormat="1" ht="12.75">
      <c r="A28" s="334"/>
      <c r="B28" s="83" t="s">
        <v>28</v>
      </c>
      <c r="C28" s="123">
        <v>22585</v>
      </c>
      <c r="D28" s="38">
        <v>24788</v>
      </c>
      <c r="E28" s="6">
        <v>2203</v>
      </c>
      <c r="F28" s="134">
        <v>0.09754261678104936</v>
      </c>
      <c r="G28" s="39">
        <v>47759</v>
      </c>
      <c r="H28" s="38">
        <v>57845</v>
      </c>
      <c r="I28" s="6">
        <v>10086</v>
      </c>
      <c r="J28" s="130">
        <v>0.211185326325928</v>
      </c>
      <c r="K28" s="39">
        <v>6827</v>
      </c>
      <c r="L28" s="38">
        <v>8687</v>
      </c>
      <c r="M28" s="6">
        <v>1860</v>
      </c>
      <c r="N28" s="134">
        <v>0.2724476343928519</v>
      </c>
      <c r="O28" s="40">
        <v>16887</v>
      </c>
      <c r="P28" s="38">
        <v>22714</v>
      </c>
      <c r="Q28" s="6">
        <v>5827</v>
      </c>
      <c r="R28" s="134">
        <v>0.34505832889204724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68" customFormat="1" ht="12.75">
      <c r="A29" s="335"/>
      <c r="B29" s="89" t="s">
        <v>38</v>
      </c>
      <c r="C29" s="124">
        <v>7458</v>
      </c>
      <c r="D29" s="38">
        <v>7302</v>
      </c>
      <c r="E29" s="6">
        <v>-156</v>
      </c>
      <c r="F29" s="134">
        <v>-0.02091713596138378</v>
      </c>
      <c r="G29" s="40">
        <v>14649</v>
      </c>
      <c r="H29" s="38">
        <v>17466</v>
      </c>
      <c r="I29" s="6">
        <v>2817</v>
      </c>
      <c r="J29" s="130">
        <v>0.19229981568707766</v>
      </c>
      <c r="K29" s="40">
        <v>617</v>
      </c>
      <c r="L29" s="38">
        <v>1364</v>
      </c>
      <c r="M29" s="6">
        <v>747</v>
      </c>
      <c r="N29" s="134">
        <v>1.2106969205834686</v>
      </c>
      <c r="O29" s="40">
        <v>1252</v>
      </c>
      <c r="P29" s="38">
        <v>4401</v>
      </c>
      <c r="Q29" s="6">
        <v>3149</v>
      </c>
      <c r="R29" s="134">
        <v>2.5151757188498403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71" customFormat="1" ht="12.75">
      <c r="A30" s="69" t="s">
        <v>37</v>
      </c>
      <c r="B30" s="97" t="s">
        <v>35</v>
      </c>
      <c r="C30" s="124">
        <v>5397</v>
      </c>
      <c r="D30" s="38">
        <v>5517</v>
      </c>
      <c r="E30" s="6">
        <v>120</v>
      </c>
      <c r="F30" s="134">
        <v>0.022234574763757564</v>
      </c>
      <c r="G30" s="40">
        <v>10610</v>
      </c>
      <c r="H30" s="38">
        <v>11405</v>
      </c>
      <c r="I30" s="6">
        <v>795</v>
      </c>
      <c r="J30" s="130">
        <v>0.07492931196983976</v>
      </c>
      <c r="K30" s="40">
        <v>374</v>
      </c>
      <c r="L30" s="38">
        <v>375</v>
      </c>
      <c r="M30" s="6">
        <v>1</v>
      </c>
      <c r="N30" s="134">
        <v>0.002673796791443861</v>
      </c>
      <c r="O30" s="40">
        <v>1035</v>
      </c>
      <c r="P30" s="38">
        <v>1075</v>
      </c>
      <c r="Q30" s="6">
        <v>40</v>
      </c>
      <c r="R30" s="134">
        <v>0.03864734299516903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1:42" s="17" customFormat="1" ht="12.75">
      <c r="A31" s="361" t="s">
        <v>27</v>
      </c>
      <c r="B31" s="85" t="s">
        <v>56</v>
      </c>
      <c r="C31" s="123">
        <v>4954</v>
      </c>
      <c r="D31" s="38">
        <v>5525</v>
      </c>
      <c r="E31" s="6">
        <v>571</v>
      </c>
      <c r="F31" s="134">
        <v>0.11526039563988699</v>
      </c>
      <c r="G31" s="39">
        <v>12856</v>
      </c>
      <c r="H31" s="38">
        <v>16246</v>
      </c>
      <c r="I31" s="6">
        <v>3390</v>
      </c>
      <c r="J31" s="130">
        <v>0.263690105787181</v>
      </c>
      <c r="K31" s="39">
        <v>2556</v>
      </c>
      <c r="L31" s="38">
        <v>3612</v>
      </c>
      <c r="M31" s="6">
        <v>1056</v>
      </c>
      <c r="N31" s="134">
        <v>0.41314553990610325</v>
      </c>
      <c r="O31" s="40">
        <v>5209</v>
      </c>
      <c r="P31" s="38">
        <v>7141</v>
      </c>
      <c r="Q31" s="6">
        <v>1932</v>
      </c>
      <c r="R31" s="134">
        <v>0.3708965252447687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68" customFormat="1" ht="12.75">
      <c r="A32" s="335"/>
      <c r="B32" s="84" t="s">
        <v>36</v>
      </c>
      <c r="C32" s="124">
        <v>1909</v>
      </c>
      <c r="D32" s="38">
        <v>1496</v>
      </c>
      <c r="E32" s="6">
        <v>-413</v>
      </c>
      <c r="F32" s="134">
        <v>-0.21634363541121004</v>
      </c>
      <c r="G32" s="40">
        <v>4729</v>
      </c>
      <c r="H32" s="38">
        <v>5012</v>
      </c>
      <c r="I32" s="6">
        <v>283</v>
      </c>
      <c r="J32" s="130">
        <v>0.05984351871431581</v>
      </c>
      <c r="K32" s="40">
        <v>166</v>
      </c>
      <c r="L32" s="38">
        <v>253</v>
      </c>
      <c r="M32" s="6">
        <v>87</v>
      </c>
      <c r="N32" s="134">
        <v>0.5240963855421688</v>
      </c>
      <c r="O32" s="40">
        <v>506</v>
      </c>
      <c r="P32" s="38">
        <v>540</v>
      </c>
      <c r="Q32" s="6">
        <v>34</v>
      </c>
      <c r="R32" s="134">
        <v>0.06719367588932812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s="17" customFormat="1" ht="12.75">
      <c r="A33" s="361" t="s">
        <v>25</v>
      </c>
      <c r="B33" s="85" t="s">
        <v>57</v>
      </c>
      <c r="C33" s="123">
        <v>1273</v>
      </c>
      <c r="D33" s="38">
        <v>1120</v>
      </c>
      <c r="E33" s="6">
        <v>-153</v>
      </c>
      <c r="F33" s="134">
        <v>-0.12018853102906524</v>
      </c>
      <c r="G33" s="39">
        <v>5975</v>
      </c>
      <c r="H33" s="38">
        <v>4706</v>
      </c>
      <c r="I33" s="6">
        <v>-1269</v>
      </c>
      <c r="J33" s="130">
        <v>-0.21238493723849372</v>
      </c>
      <c r="K33" s="39">
        <v>247</v>
      </c>
      <c r="L33" s="38">
        <v>546</v>
      </c>
      <c r="M33" s="6">
        <v>299</v>
      </c>
      <c r="N33" s="134">
        <v>1.210526315789474</v>
      </c>
      <c r="O33" s="40">
        <v>306</v>
      </c>
      <c r="P33" s="38">
        <v>1442</v>
      </c>
      <c r="Q33" s="6">
        <v>1136</v>
      </c>
      <c r="R33" s="134">
        <v>3.712418300653595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s="17" customFormat="1" ht="12.75">
      <c r="A34" s="360"/>
      <c r="B34" s="98" t="s">
        <v>29</v>
      </c>
      <c r="C34" s="126">
        <v>5840</v>
      </c>
      <c r="D34" s="64">
        <v>6237</v>
      </c>
      <c r="E34" s="121">
        <v>397</v>
      </c>
      <c r="F34" s="135">
        <v>0.0679794520547945</v>
      </c>
      <c r="G34" s="66">
        <v>12965</v>
      </c>
      <c r="H34" s="64">
        <v>14742</v>
      </c>
      <c r="I34" s="121">
        <v>1777</v>
      </c>
      <c r="J34" s="131">
        <v>0.1370613189355958</v>
      </c>
      <c r="K34" s="66">
        <v>1110</v>
      </c>
      <c r="L34" s="64">
        <v>1385</v>
      </c>
      <c r="M34" s="121">
        <v>275</v>
      </c>
      <c r="N34" s="135">
        <v>0.24774774774774766</v>
      </c>
      <c r="O34" s="66">
        <v>2728</v>
      </c>
      <c r="P34" s="64">
        <v>3382</v>
      </c>
      <c r="Q34" s="121">
        <v>654</v>
      </c>
      <c r="R34" s="135">
        <v>0.23973607038123168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55" s="37" customFormat="1" ht="11.25">
      <c r="A35" s="35"/>
      <c r="B35" s="99" t="s">
        <v>6</v>
      </c>
      <c r="C35" s="72">
        <v>105688</v>
      </c>
      <c r="D35" s="23">
        <v>111859</v>
      </c>
      <c r="E35" s="23">
        <v>6171</v>
      </c>
      <c r="F35" s="136">
        <v>0.05838884263114075</v>
      </c>
      <c r="G35" s="72">
        <v>255486</v>
      </c>
      <c r="H35" s="23">
        <v>270347</v>
      </c>
      <c r="I35" s="23">
        <v>14861</v>
      </c>
      <c r="J35" s="132">
        <v>0.05816757082579871</v>
      </c>
      <c r="K35" s="72">
        <v>32048</v>
      </c>
      <c r="L35" s="23">
        <v>42107</v>
      </c>
      <c r="M35" s="23">
        <v>10059</v>
      </c>
      <c r="N35" s="136">
        <v>0.3138729405891163</v>
      </c>
      <c r="O35" s="72">
        <v>91383</v>
      </c>
      <c r="P35" s="23">
        <v>118792</v>
      </c>
      <c r="Q35" s="23">
        <v>27409</v>
      </c>
      <c r="R35" s="136">
        <v>0.2999354365691649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2:18" s="5" customFormat="1" ht="13.5" thickBot="1">
      <c r="B36" s="10"/>
      <c r="C36" s="11"/>
      <c r="D36" s="11"/>
      <c r="E36" s="11"/>
      <c r="F36" s="24"/>
      <c r="G36" s="11"/>
      <c r="H36" s="11"/>
      <c r="I36" s="11"/>
      <c r="J36" s="24"/>
      <c r="K36" s="11"/>
      <c r="L36" s="11"/>
      <c r="M36" s="11"/>
      <c r="N36" s="24"/>
      <c r="O36" s="11"/>
      <c r="P36" s="11"/>
      <c r="Q36" s="11"/>
      <c r="R36" s="24"/>
    </row>
    <row r="37" spans="1:18" s="22" customFormat="1" ht="18.75" thickTop="1">
      <c r="A37" s="338" t="s">
        <v>59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40"/>
    </row>
    <row r="38" spans="1:18" ht="15.75">
      <c r="A38" s="341" t="str">
        <f>A2</f>
        <v>MESE DI NOVEMBRE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3"/>
    </row>
    <row r="39" spans="1:18" ht="12.75">
      <c r="A39" s="344" t="s">
        <v>19</v>
      </c>
      <c r="B39" s="347" t="s">
        <v>5</v>
      </c>
      <c r="C39" s="349" t="s">
        <v>2</v>
      </c>
      <c r="D39" s="350"/>
      <c r="E39" s="350"/>
      <c r="F39" s="350"/>
      <c r="G39" s="350"/>
      <c r="H39" s="350"/>
      <c r="I39" s="350"/>
      <c r="J39" s="351"/>
      <c r="K39" s="352" t="s">
        <v>4</v>
      </c>
      <c r="L39" s="353"/>
      <c r="M39" s="353"/>
      <c r="N39" s="353"/>
      <c r="O39" s="353"/>
      <c r="P39" s="353"/>
      <c r="Q39" s="353"/>
      <c r="R39" s="354"/>
    </row>
    <row r="40" spans="1:18" ht="12.75">
      <c r="A40" s="345"/>
      <c r="B40" s="333"/>
      <c r="C40" s="355" t="s">
        <v>0</v>
      </c>
      <c r="D40" s="355"/>
      <c r="E40" s="355"/>
      <c r="F40" s="355"/>
      <c r="G40" s="355" t="s">
        <v>1</v>
      </c>
      <c r="H40" s="355"/>
      <c r="I40" s="355"/>
      <c r="J40" s="356"/>
      <c r="K40" s="357" t="s">
        <v>0</v>
      </c>
      <c r="L40" s="355"/>
      <c r="M40" s="355"/>
      <c r="N40" s="355"/>
      <c r="O40" s="355" t="s">
        <v>1</v>
      </c>
      <c r="P40" s="355"/>
      <c r="Q40" s="355"/>
      <c r="R40" s="358"/>
    </row>
    <row r="41" spans="1:18" s="34" customFormat="1" ht="13.5" thickBot="1">
      <c r="A41" s="346"/>
      <c r="B41" s="348"/>
      <c r="C41" s="26">
        <v>1998</v>
      </c>
      <c r="D41" s="27">
        <v>1999</v>
      </c>
      <c r="E41" s="28" t="s">
        <v>61</v>
      </c>
      <c r="F41" s="28" t="s">
        <v>3</v>
      </c>
      <c r="G41" s="26">
        <v>1998</v>
      </c>
      <c r="H41" s="29">
        <v>1999</v>
      </c>
      <c r="I41" s="28" t="s">
        <v>61</v>
      </c>
      <c r="J41" s="128" t="s">
        <v>3</v>
      </c>
      <c r="K41" s="30">
        <v>1998</v>
      </c>
      <c r="L41" s="27">
        <v>1999</v>
      </c>
      <c r="M41" s="28" t="s">
        <v>61</v>
      </c>
      <c r="N41" s="28" t="s">
        <v>3</v>
      </c>
      <c r="O41" s="26">
        <v>1998</v>
      </c>
      <c r="P41" s="29">
        <v>1999</v>
      </c>
      <c r="Q41" s="28" t="s">
        <v>61</v>
      </c>
      <c r="R41" s="31" t="s">
        <v>3</v>
      </c>
    </row>
    <row r="42" spans="1:19" ht="13.5" thickTop="1">
      <c r="A42" s="336" t="s">
        <v>21</v>
      </c>
      <c r="B42" s="82" t="s">
        <v>39</v>
      </c>
      <c r="C42" s="295">
        <v>1244</v>
      </c>
      <c r="D42" s="296">
        <v>1133</v>
      </c>
      <c r="E42" s="297">
        <v>-111</v>
      </c>
      <c r="F42" s="298">
        <v>-0.08922829581993574</v>
      </c>
      <c r="G42" s="299">
        <v>2102</v>
      </c>
      <c r="H42" s="296">
        <v>1938</v>
      </c>
      <c r="I42" s="297">
        <v>-164</v>
      </c>
      <c r="J42" s="300">
        <v>-0.07802093244529018</v>
      </c>
      <c r="K42" s="299">
        <v>312</v>
      </c>
      <c r="L42" s="296">
        <v>278</v>
      </c>
      <c r="M42" s="297">
        <v>-34</v>
      </c>
      <c r="N42" s="298">
        <v>-0.10897435897435892</v>
      </c>
      <c r="O42" s="299">
        <v>674</v>
      </c>
      <c r="P42" s="296">
        <v>602</v>
      </c>
      <c r="Q42" s="297">
        <v>-72</v>
      </c>
      <c r="R42" s="301">
        <v>-0.10682492581602376</v>
      </c>
      <c r="S42" s="92"/>
    </row>
    <row r="43" spans="1:19" ht="12.75">
      <c r="A43" s="337"/>
      <c r="B43" s="83" t="s">
        <v>40</v>
      </c>
      <c r="C43" s="302">
        <v>8</v>
      </c>
      <c r="D43" s="303">
        <v>0</v>
      </c>
      <c r="E43" s="304">
        <v>-8</v>
      </c>
      <c r="F43" s="305">
        <v>-1</v>
      </c>
      <c r="G43" s="306">
        <v>118</v>
      </c>
      <c r="H43" s="303">
        <v>0</v>
      </c>
      <c r="I43" s="304">
        <v>-118</v>
      </c>
      <c r="J43" s="307">
        <v>-1</v>
      </c>
      <c r="K43" s="306">
        <v>0</v>
      </c>
      <c r="L43" s="303">
        <v>0</v>
      </c>
      <c r="M43" s="304">
        <v>0</v>
      </c>
      <c r="N43" s="305">
        <v>0</v>
      </c>
      <c r="O43" s="306">
        <v>0</v>
      </c>
      <c r="P43" s="303">
        <v>0</v>
      </c>
      <c r="Q43" s="304">
        <v>0</v>
      </c>
      <c r="R43" s="308">
        <v>0</v>
      </c>
      <c r="S43" s="92"/>
    </row>
    <row r="44" spans="1:19" s="21" customFormat="1" ht="12.75">
      <c r="A44" s="337"/>
      <c r="B44" s="100" t="s">
        <v>30</v>
      </c>
      <c r="C44" s="309">
        <v>0</v>
      </c>
      <c r="D44" s="303">
        <v>0</v>
      </c>
      <c r="E44" s="304">
        <v>0</v>
      </c>
      <c r="F44" s="305">
        <v>0</v>
      </c>
      <c r="G44" s="310">
        <v>0</v>
      </c>
      <c r="H44" s="303">
        <v>0</v>
      </c>
      <c r="I44" s="304">
        <v>0</v>
      </c>
      <c r="J44" s="307">
        <v>0</v>
      </c>
      <c r="K44" s="310">
        <v>0</v>
      </c>
      <c r="L44" s="303">
        <v>0</v>
      </c>
      <c r="M44" s="304">
        <v>0</v>
      </c>
      <c r="N44" s="305">
        <v>0</v>
      </c>
      <c r="O44" s="306">
        <v>0</v>
      </c>
      <c r="P44" s="303">
        <v>0</v>
      </c>
      <c r="Q44" s="304">
        <v>0</v>
      </c>
      <c r="R44" s="308">
        <v>0</v>
      </c>
      <c r="S44" s="65"/>
    </row>
    <row r="45" spans="1:19" s="19" customFormat="1" ht="12.75">
      <c r="A45" s="334" t="s">
        <v>26</v>
      </c>
      <c r="B45" s="83" t="s">
        <v>41</v>
      </c>
      <c r="C45" s="302">
        <v>15</v>
      </c>
      <c r="D45" s="303">
        <v>0</v>
      </c>
      <c r="E45" s="304">
        <v>-15</v>
      </c>
      <c r="F45" s="305">
        <v>-1</v>
      </c>
      <c r="G45" s="306">
        <v>1133</v>
      </c>
      <c r="H45" s="303">
        <v>0</v>
      </c>
      <c r="I45" s="304">
        <v>-1133</v>
      </c>
      <c r="J45" s="307">
        <v>-1</v>
      </c>
      <c r="K45" s="306">
        <v>0</v>
      </c>
      <c r="L45" s="303">
        <v>0</v>
      </c>
      <c r="M45" s="304">
        <v>0</v>
      </c>
      <c r="N45" s="305">
        <v>0</v>
      </c>
      <c r="O45" s="306">
        <v>11</v>
      </c>
      <c r="P45" s="303">
        <v>0</v>
      </c>
      <c r="Q45" s="304">
        <v>-11</v>
      </c>
      <c r="R45" s="308">
        <v>-1</v>
      </c>
      <c r="S45" s="93"/>
    </row>
    <row r="46" spans="1:19" s="21" customFormat="1" ht="12.75">
      <c r="A46" s="334"/>
      <c r="B46" s="116" t="s">
        <v>31</v>
      </c>
      <c r="C46" s="309">
        <v>0</v>
      </c>
      <c r="D46" s="303">
        <v>325</v>
      </c>
      <c r="E46" s="304">
        <v>325</v>
      </c>
      <c r="F46" s="305">
        <v>325</v>
      </c>
      <c r="G46" s="310">
        <v>0</v>
      </c>
      <c r="H46" s="303">
        <v>646</v>
      </c>
      <c r="I46" s="304">
        <v>646</v>
      </c>
      <c r="J46" s="307">
        <v>646</v>
      </c>
      <c r="K46" s="310">
        <v>0</v>
      </c>
      <c r="L46" s="303">
        <v>0</v>
      </c>
      <c r="M46" s="304">
        <v>0</v>
      </c>
      <c r="N46" s="305">
        <v>0</v>
      </c>
      <c r="O46" s="306">
        <v>0</v>
      </c>
      <c r="P46" s="303">
        <v>0</v>
      </c>
      <c r="Q46" s="304">
        <v>0</v>
      </c>
      <c r="R46" s="308">
        <v>0</v>
      </c>
      <c r="S46" s="65"/>
    </row>
    <row r="47" spans="1:19" s="19" customFormat="1" ht="12.75">
      <c r="A47" s="334" t="s">
        <v>20</v>
      </c>
      <c r="B47" s="83" t="s">
        <v>42</v>
      </c>
      <c r="C47" s="302">
        <v>7</v>
      </c>
      <c r="D47" s="303">
        <v>16</v>
      </c>
      <c r="E47" s="304">
        <v>9</v>
      </c>
      <c r="F47" s="305">
        <v>1.2857142857142856</v>
      </c>
      <c r="G47" s="306">
        <v>83</v>
      </c>
      <c r="H47" s="303">
        <v>142</v>
      </c>
      <c r="I47" s="304">
        <v>59</v>
      </c>
      <c r="J47" s="307">
        <v>0.7108433734939759</v>
      </c>
      <c r="K47" s="306">
        <v>13</v>
      </c>
      <c r="L47" s="303">
        <v>81</v>
      </c>
      <c r="M47" s="304">
        <v>68</v>
      </c>
      <c r="N47" s="305">
        <v>5.230769230769231</v>
      </c>
      <c r="O47" s="306">
        <v>98</v>
      </c>
      <c r="P47" s="303">
        <v>416</v>
      </c>
      <c r="Q47" s="304">
        <v>318</v>
      </c>
      <c r="R47" s="308">
        <v>3.2448979591836737</v>
      </c>
      <c r="S47" s="93"/>
    </row>
    <row r="48" spans="1:19" ht="12.75">
      <c r="A48" s="334"/>
      <c r="B48" s="83" t="s">
        <v>43</v>
      </c>
      <c r="C48" s="302">
        <v>39</v>
      </c>
      <c r="D48" s="303">
        <v>12</v>
      </c>
      <c r="E48" s="304">
        <v>-27</v>
      </c>
      <c r="F48" s="305">
        <v>-0.6923076923076923</v>
      </c>
      <c r="G48" s="306">
        <v>79</v>
      </c>
      <c r="H48" s="303">
        <v>13</v>
      </c>
      <c r="I48" s="304">
        <v>-66</v>
      </c>
      <c r="J48" s="307">
        <v>-0.8354430379746836</v>
      </c>
      <c r="K48" s="306">
        <v>5</v>
      </c>
      <c r="L48" s="303">
        <v>8</v>
      </c>
      <c r="M48" s="304">
        <v>3</v>
      </c>
      <c r="N48" s="305">
        <v>0.6</v>
      </c>
      <c r="O48" s="306">
        <v>5</v>
      </c>
      <c r="P48" s="303">
        <v>8</v>
      </c>
      <c r="Q48" s="304">
        <v>3</v>
      </c>
      <c r="R48" s="308">
        <v>0.6</v>
      </c>
      <c r="S48" s="92"/>
    </row>
    <row r="49" spans="1:19" ht="12.75">
      <c r="A49" s="334"/>
      <c r="B49" s="83" t="s">
        <v>44</v>
      </c>
      <c r="C49" s="302">
        <v>343</v>
      </c>
      <c r="D49" s="303">
        <v>469</v>
      </c>
      <c r="E49" s="304">
        <v>126</v>
      </c>
      <c r="F49" s="305">
        <v>0.36734693877551017</v>
      </c>
      <c r="G49" s="306">
        <v>1869</v>
      </c>
      <c r="H49" s="303">
        <v>3793</v>
      </c>
      <c r="I49" s="304">
        <v>1924</v>
      </c>
      <c r="J49" s="307">
        <v>1.0294275013376137</v>
      </c>
      <c r="K49" s="306">
        <v>95</v>
      </c>
      <c r="L49" s="303">
        <v>97</v>
      </c>
      <c r="M49" s="304">
        <v>2</v>
      </c>
      <c r="N49" s="305">
        <v>0.021052631578947434</v>
      </c>
      <c r="O49" s="306">
        <v>202</v>
      </c>
      <c r="P49" s="303">
        <v>253</v>
      </c>
      <c r="Q49" s="304">
        <v>51</v>
      </c>
      <c r="R49" s="308">
        <v>0.2524752475247525</v>
      </c>
      <c r="S49" s="92"/>
    </row>
    <row r="50" spans="1:19" ht="12.75">
      <c r="A50" s="334"/>
      <c r="B50" s="83" t="s">
        <v>45</v>
      </c>
      <c r="C50" s="302">
        <v>10</v>
      </c>
      <c r="D50" s="303">
        <v>25</v>
      </c>
      <c r="E50" s="304">
        <v>15</v>
      </c>
      <c r="F50" s="305">
        <v>1.5</v>
      </c>
      <c r="G50" s="306">
        <v>15</v>
      </c>
      <c r="H50" s="303">
        <v>51</v>
      </c>
      <c r="I50" s="304">
        <v>36</v>
      </c>
      <c r="J50" s="307">
        <v>2.4</v>
      </c>
      <c r="K50" s="306">
        <v>20</v>
      </c>
      <c r="L50" s="303">
        <v>59</v>
      </c>
      <c r="M50" s="304">
        <v>39</v>
      </c>
      <c r="N50" s="305">
        <v>1.95</v>
      </c>
      <c r="O50" s="306">
        <v>28</v>
      </c>
      <c r="P50" s="303">
        <v>132</v>
      </c>
      <c r="Q50" s="304">
        <v>104</v>
      </c>
      <c r="R50" s="308">
        <v>3.7142857142857144</v>
      </c>
      <c r="S50" s="92"/>
    </row>
    <row r="51" spans="1:19" s="21" customFormat="1" ht="12.75">
      <c r="A51" s="334"/>
      <c r="B51" s="100" t="s">
        <v>32</v>
      </c>
      <c r="C51" s="309">
        <v>274</v>
      </c>
      <c r="D51" s="303">
        <v>237</v>
      </c>
      <c r="E51" s="304">
        <v>-37</v>
      </c>
      <c r="F51" s="305">
        <v>-0.13503649635036497</v>
      </c>
      <c r="G51" s="310">
        <v>1083</v>
      </c>
      <c r="H51" s="303">
        <v>523</v>
      </c>
      <c r="I51" s="304">
        <v>-560</v>
      </c>
      <c r="J51" s="307">
        <v>-0.5170821791320406</v>
      </c>
      <c r="K51" s="310">
        <v>144</v>
      </c>
      <c r="L51" s="303">
        <v>207</v>
      </c>
      <c r="M51" s="304">
        <v>63</v>
      </c>
      <c r="N51" s="305">
        <v>0.4375</v>
      </c>
      <c r="O51" s="306">
        <v>3859</v>
      </c>
      <c r="P51" s="303">
        <v>5003</v>
      </c>
      <c r="Q51" s="304">
        <v>1144</v>
      </c>
      <c r="R51" s="308">
        <v>0.29644985747603014</v>
      </c>
      <c r="S51" s="65"/>
    </row>
    <row r="52" spans="1:19" s="19" customFormat="1" ht="12.75">
      <c r="A52" s="334" t="s">
        <v>24</v>
      </c>
      <c r="B52" s="83" t="s">
        <v>46</v>
      </c>
      <c r="C52" s="302">
        <v>0</v>
      </c>
      <c r="D52" s="303">
        <v>0</v>
      </c>
      <c r="E52" s="304">
        <v>0</v>
      </c>
      <c r="F52" s="305">
        <v>0</v>
      </c>
      <c r="G52" s="306">
        <v>0</v>
      </c>
      <c r="H52" s="303">
        <v>0</v>
      </c>
      <c r="I52" s="304">
        <v>0</v>
      </c>
      <c r="J52" s="307">
        <v>0</v>
      </c>
      <c r="K52" s="306">
        <v>0</v>
      </c>
      <c r="L52" s="303">
        <v>0</v>
      </c>
      <c r="M52" s="304">
        <v>0</v>
      </c>
      <c r="N52" s="305">
        <v>0</v>
      </c>
      <c r="O52" s="306">
        <v>0</v>
      </c>
      <c r="P52" s="303">
        <v>0</v>
      </c>
      <c r="Q52" s="304">
        <v>0</v>
      </c>
      <c r="R52" s="308">
        <v>0</v>
      </c>
      <c r="S52" s="93"/>
    </row>
    <row r="53" spans="1:19" ht="12.75">
      <c r="A53" s="334"/>
      <c r="B53" s="83" t="s">
        <v>47</v>
      </c>
      <c r="C53" s="302">
        <v>0</v>
      </c>
      <c r="D53" s="303">
        <v>11</v>
      </c>
      <c r="E53" s="304">
        <v>11</v>
      </c>
      <c r="F53" s="305">
        <v>11</v>
      </c>
      <c r="G53" s="306">
        <v>0</v>
      </c>
      <c r="H53" s="303">
        <v>18</v>
      </c>
      <c r="I53" s="304">
        <v>18</v>
      </c>
      <c r="J53" s="307">
        <v>18</v>
      </c>
      <c r="K53" s="306">
        <v>0</v>
      </c>
      <c r="L53" s="303">
        <v>0</v>
      </c>
      <c r="M53" s="304">
        <v>0</v>
      </c>
      <c r="N53" s="305">
        <v>0</v>
      </c>
      <c r="O53" s="306">
        <v>0</v>
      </c>
      <c r="P53" s="303">
        <v>0</v>
      </c>
      <c r="Q53" s="304">
        <v>0</v>
      </c>
      <c r="R53" s="308">
        <v>0</v>
      </c>
      <c r="S53" s="92"/>
    </row>
    <row r="54" spans="1:19" s="21" customFormat="1" ht="12.75">
      <c r="A54" s="334"/>
      <c r="B54" s="100" t="s">
        <v>33</v>
      </c>
      <c r="C54" s="309">
        <v>0</v>
      </c>
      <c r="D54" s="303">
        <v>0</v>
      </c>
      <c r="E54" s="304">
        <v>0</v>
      </c>
      <c r="F54" s="305">
        <v>0</v>
      </c>
      <c r="G54" s="310">
        <v>0</v>
      </c>
      <c r="H54" s="303">
        <v>0</v>
      </c>
      <c r="I54" s="304">
        <v>0</v>
      </c>
      <c r="J54" s="307">
        <v>0</v>
      </c>
      <c r="K54" s="310">
        <v>0</v>
      </c>
      <c r="L54" s="303">
        <v>0</v>
      </c>
      <c r="M54" s="304">
        <v>0</v>
      </c>
      <c r="N54" s="305">
        <v>0</v>
      </c>
      <c r="O54" s="306">
        <v>0</v>
      </c>
      <c r="P54" s="303">
        <v>0</v>
      </c>
      <c r="Q54" s="304">
        <v>0</v>
      </c>
      <c r="R54" s="308">
        <v>0</v>
      </c>
      <c r="S54" s="65"/>
    </row>
    <row r="55" spans="1:19" s="19" customFormat="1" ht="12.75">
      <c r="A55" s="334" t="s">
        <v>22</v>
      </c>
      <c r="B55" s="83" t="s">
        <v>48</v>
      </c>
      <c r="C55" s="302">
        <v>12</v>
      </c>
      <c r="D55" s="303">
        <v>6</v>
      </c>
      <c r="E55" s="304">
        <v>-6</v>
      </c>
      <c r="F55" s="305">
        <v>-0.5</v>
      </c>
      <c r="G55" s="306">
        <v>75</v>
      </c>
      <c r="H55" s="303">
        <v>12</v>
      </c>
      <c r="I55" s="304">
        <v>-63</v>
      </c>
      <c r="J55" s="307">
        <v>-0.84</v>
      </c>
      <c r="K55" s="306">
        <v>0</v>
      </c>
      <c r="L55" s="303">
        <v>2</v>
      </c>
      <c r="M55" s="304">
        <v>2</v>
      </c>
      <c r="N55" s="305">
        <v>2</v>
      </c>
      <c r="O55" s="306">
        <v>12</v>
      </c>
      <c r="P55" s="303">
        <v>14</v>
      </c>
      <c r="Q55" s="304">
        <v>2</v>
      </c>
      <c r="R55" s="308">
        <v>0.16666666666666674</v>
      </c>
      <c r="S55" s="93"/>
    </row>
    <row r="56" spans="1:19" ht="12.75">
      <c r="A56" s="334"/>
      <c r="B56" s="83" t="s">
        <v>49</v>
      </c>
      <c r="C56" s="302">
        <v>0</v>
      </c>
      <c r="D56" s="303">
        <v>0</v>
      </c>
      <c r="E56" s="304">
        <v>0</v>
      </c>
      <c r="F56" s="305">
        <v>0</v>
      </c>
      <c r="G56" s="306">
        <v>0</v>
      </c>
      <c r="H56" s="303">
        <v>0</v>
      </c>
      <c r="I56" s="304">
        <v>0</v>
      </c>
      <c r="J56" s="307">
        <v>0</v>
      </c>
      <c r="K56" s="306">
        <v>2</v>
      </c>
      <c r="L56" s="303">
        <v>1</v>
      </c>
      <c r="M56" s="304">
        <v>-1</v>
      </c>
      <c r="N56" s="305">
        <v>-0.5</v>
      </c>
      <c r="O56" s="306">
        <v>2</v>
      </c>
      <c r="P56" s="303">
        <v>1</v>
      </c>
      <c r="Q56" s="304">
        <v>-1</v>
      </c>
      <c r="R56" s="308">
        <v>-0.5</v>
      </c>
      <c r="S56" s="92"/>
    </row>
    <row r="57" spans="1:19" ht="12.75">
      <c r="A57" s="334"/>
      <c r="B57" s="83" t="s">
        <v>50</v>
      </c>
      <c r="C57" s="302">
        <v>32</v>
      </c>
      <c r="D57" s="303">
        <v>21</v>
      </c>
      <c r="E57" s="304">
        <v>-11</v>
      </c>
      <c r="F57" s="305">
        <v>-0.34375</v>
      </c>
      <c r="G57" s="306">
        <v>137</v>
      </c>
      <c r="H57" s="303">
        <v>159</v>
      </c>
      <c r="I57" s="304">
        <v>22</v>
      </c>
      <c r="J57" s="307">
        <v>0.16058394160583944</v>
      </c>
      <c r="K57" s="306">
        <v>1</v>
      </c>
      <c r="L57" s="303">
        <v>6</v>
      </c>
      <c r="M57" s="304">
        <v>5</v>
      </c>
      <c r="N57" s="305">
        <v>5</v>
      </c>
      <c r="O57" s="306">
        <v>25</v>
      </c>
      <c r="P57" s="303">
        <v>79</v>
      </c>
      <c r="Q57" s="304">
        <v>54</v>
      </c>
      <c r="R57" s="308">
        <v>2.16</v>
      </c>
      <c r="S57" s="92"/>
    </row>
    <row r="58" spans="1:19" ht="12.75">
      <c r="A58" s="334"/>
      <c r="B58" s="83" t="s">
        <v>51</v>
      </c>
      <c r="C58" s="302">
        <v>89</v>
      </c>
      <c r="D58" s="303">
        <v>160</v>
      </c>
      <c r="E58" s="304">
        <v>71</v>
      </c>
      <c r="F58" s="305">
        <v>0.797752808988764</v>
      </c>
      <c r="G58" s="306">
        <v>5296</v>
      </c>
      <c r="H58" s="303">
        <v>4777</v>
      </c>
      <c r="I58" s="304">
        <v>-519</v>
      </c>
      <c r="J58" s="307">
        <v>-0.09799848942598188</v>
      </c>
      <c r="K58" s="306">
        <v>67</v>
      </c>
      <c r="L58" s="303">
        <v>10</v>
      </c>
      <c r="M58" s="304">
        <v>-57</v>
      </c>
      <c r="N58" s="305">
        <v>-0.8507462686567164</v>
      </c>
      <c r="O58" s="306">
        <v>565</v>
      </c>
      <c r="P58" s="303">
        <v>335</v>
      </c>
      <c r="Q58" s="304">
        <v>-230</v>
      </c>
      <c r="R58" s="308">
        <v>-0.4070796460176991</v>
      </c>
      <c r="S58" s="92"/>
    </row>
    <row r="59" spans="1:19" ht="12.75">
      <c r="A59" s="334"/>
      <c r="B59" s="83" t="s">
        <v>54</v>
      </c>
      <c r="C59" s="302">
        <v>0</v>
      </c>
      <c r="D59" s="303">
        <v>0</v>
      </c>
      <c r="E59" s="304">
        <v>0</v>
      </c>
      <c r="F59" s="305">
        <v>0</v>
      </c>
      <c r="G59" s="306">
        <v>0</v>
      </c>
      <c r="H59" s="303">
        <v>0</v>
      </c>
      <c r="I59" s="304">
        <v>0</v>
      </c>
      <c r="J59" s="307">
        <v>0</v>
      </c>
      <c r="K59" s="306">
        <v>0</v>
      </c>
      <c r="L59" s="303">
        <v>0</v>
      </c>
      <c r="M59" s="304">
        <v>0</v>
      </c>
      <c r="N59" s="305">
        <v>0</v>
      </c>
      <c r="O59" s="306">
        <v>0</v>
      </c>
      <c r="P59" s="303">
        <v>0</v>
      </c>
      <c r="Q59" s="304">
        <v>0</v>
      </c>
      <c r="R59" s="308">
        <v>0</v>
      </c>
      <c r="S59" s="92"/>
    </row>
    <row r="60" spans="1:19" ht="12.75">
      <c r="A60" s="334"/>
      <c r="B60" s="83" t="s">
        <v>52</v>
      </c>
      <c r="C60" s="302">
        <v>0</v>
      </c>
      <c r="D60" s="303">
        <v>31</v>
      </c>
      <c r="E60" s="304">
        <v>31</v>
      </c>
      <c r="F60" s="305">
        <v>31</v>
      </c>
      <c r="G60" s="306">
        <v>0</v>
      </c>
      <c r="H60" s="303">
        <v>124</v>
      </c>
      <c r="I60" s="304">
        <v>124</v>
      </c>
      <c r="J60" s="307">
        <v>124</v>
      </c>
      <c r="K60" s="306">
        <v>0</v>
      </c>
      <c r="L60" s="303">
        <v>0</v>
      </c>
      <c r="M60" s="304">
        <v>0</v>
      </c>
      <c r="N60" s="305">
        <v>0</v>
      </c>
      <c r="O60" s="306">
        <v>0</v>
      </c>
      <c r="P60" s="303">
        <v>0</v>
      </c>
      <c r="Q60" s="304">
        <v>0</v>
      </c>
      <c r="R60" s="308">
        <v>0</v>
      </c>
      <c r="S60" s="92"/>
    </row>
    <row r="61" spans="1:19" ht="12.75">
      <c r="A61" s="334"/>
      <c r="B61" s="87" t="s">
        <v>53</v>
      </c>
      <c r="C61" s="309">
        <v>5</v>
      </c>
      <c r="D61" s="303">
        <v>5</v>
      </c>
      <c r="E61" s="304">
        <v>0</v>
      </c>
      <c r="F61" s="305">
        <v>0</v>
      </c>
      <c r="G61" s="310">
        <v>47</v>
      </c>
      <c r="H61" s="303">
        <v>16</v>
      </c>
      <c r="I61" s="304">
        <v>-31</v>
      </c>
      <c r="J61" s="307">
        <v>-0.6595744680851063</v>
      </c>
      <c r="K61" s="310">
        <v>100</v>
      </c>
      <c r="L61" s="303">
        <v>38</v>
      </c>
      <c r="M61" s="304">
        <v>-62</v>
      </c>
      <c r="N61" s="305">
        <v>-0.62</v>
      </c>
      <c r="O61" s="306">
        <v>226</v>
      </c>
      <c r="P61" s="303">
        <v>155</v>
      </c>
      <c r="Q61" s="304">
        <v>-71</v>
      </c>
      <c r="R61" s="308">
        <v>-0.3141592920353983</v>
      </c>
      <c r="S61" s="92"/>
    </row>
    <row r="62" spans="1:19" s="21" customFormat="1" ht="12.75">
      <c r="A62" s="334"/>
      <c r="B62" s="100" t="s">
        <v>34</v>
      </c>
      <c r="C62" s="302">
        <v>11</v>
      </c>
      <c r="D62" s="303">
        <v>31</v>
      </c>
      <c r="E62" s="304">
        <v>20</v>
      </c>
      <c r="F62" s="305">
        <v>1.8181818181818183</v>
      </c>
      <c r="G62" s="306">
        <v>29</v>
      </c>
      <c r="H62" s="303">
        <v>83</v>
      </c>
      <c r="I62" s="304">
        <v>54</v>
      </c>
      <c r="J62" s="307">
        <v>1.8620689655172415</v>
      </c>
      <c r="K62" s="306">
        <v>5</v>
      </c>
      <c r="L62" s="303">
        <v>18</v>
      </c>
      <c r="M62" s="304">
        <v>13</v>
      </c>
      <c r="N62" s="305">
        <v>2.6</v>
      </c>
      <c r="O62" s="310">
        <v>7</v>
      </c>
      <c r="P62" s="303">
        <v>26</v>
      </c>
      <c r="Q62" s="304">
        <v>19</v>
      </c>
      <c r="R62" s="308">
        <v>2.7142857142857144</v>
      </c>
      <c r="S62" s="65"/>
    </row>
    <row r="63" spans="1:19" s="19" customFormat="1" ht="12.75">
      <c r="A63" s="334" t="s">
        <v>23</v>
      </c>
      <c r="B63" s="83" t="s">
        <v>55</v>
      </c>
      <c r="C63" s="302">
        <v>0</v>
      </c>
      <c r="D63" s="303">
        <v>0</v>
      </c>
      <c r="E63" s="304">
        <v>0</v>
      </c>
      <c r="F63" s="305">
        <v>0</v>
      </c>
      <c r="G63" s="306">
        <v>0</v>
      </c>
      <c r="H63" s="303">
        <v>0</v>
      </c>
      <c r="I63" s="304">
        <v>0</v>
      </c>
      <c r="J63" s="307">
        <v>0</v>
      </c>
      <c r="K63" s="306">
        <v>0</v>
      </c>
      <c r="L63" s="303">
        <v>0</v>
      </c>
      <c r="M63" s="304">
        <v>0</v>
      </c>
      <c r="N63" s="305">
        <v>0</v>
      </c>
      <c r="O63" s="310">
        <v>0</v>
      </c>
      <c r="P63" s="303">
        <v>510</v>
      </c>
      <c r="Q63" s="304">
        <v>510</v>
      </c>
      <c r="R63" s="308">
        <v>510</v>
      </c>
      <c r="S63" s="93"/>
    </row>
    <row r="64" spans="1:19" ht="12.75">
      <c r="A64" s="334"/>
      <c r="B64" s="83" t="s">
        <v>28</v>
      </c>
      <c r="C64" s="302">
        <v>31</v>
      </c>
      <c r="D64" s="303">
        <v>9</v>
      </c>
      <c r="E64" s="304">
        <v>-22</v>
      </c>
      <c r="F64" s="305">
        <v>-0.7096774193548387</v>
      </c>
      <c r="G64" s="306">
        <v>375</v>
      </c>
      <c r="H64" s="303">
        <v>212</v>
      </c>
      <c r="I64" s="304">
        <v>-163</v>
      </c>
      <c r="J64" s="307">
        <v>-0.43466666666666665</v>
      </c>
      <c r="K64" s="306">
        <v>27</v>
      </c>
      <c r="L64" s="303">
        <v>24</v>
      </c>
      <c r="M64" s="304">
        <v>-3</v>
      </c>
      <c r="N64" s="305">
        <v>-0.11111111111111116</v>
      </c>
      <c r="O64" s="310">
        <v>96</v>
      </c>
      <c r="P64" s="303">
        <v>81</v>
      </c>
      <c r="Q64" s="304">
        <v>-15</v>
      </c>
      <c r="R64" s="308">
        <v>-0.15625</v>
      </c>
      <c r="S64" s="92"/>
    </row>
    <row r="65" spans="1:19" s="21" customFormat="1" ht="12.75">
      <c r="A65" s="334"/>
      <c r="B65" s="119" t="s">
        <v>38</v>
      </c>
      <c r="C65" s="309">
        <v>273</v>
      </c>
      <c r="D65" s="303">
        <v>537</v>
      </c>
      <c r="E65" s="304">
        <v>264</v>
      </c>
      <c r="F65" s="305">
        <v>0.9670329670329669</v>
      </c>
      <c r="G65" s="310">
        <v>513</v>
      </c>
      <c r="H65" s="303">
        <v>1208</v>
      </c>
      <c r="I65" s="304">
        <v>695</v>
      </c>
      <c r="J65" s="307">
        <v>1.3547758284600389</v>
      </c>
      <c r="K65" s="310">
        <v>30</v>
      </c>
      <c r="L65" s="303">
        <v>37</v>
      </c>
      <c r="M65" s="304">
        <v>7</v>
      </c>
      <c r="N65" s="305">
        <v>0.2333333333333334</v>
      </c>
      <c r="O65" s="310">
        <v>93</v>
      </c>
      <c r="P65" s="303">
        <v>97</v>
      </c>
      <c r="Q65" s="304">
        <v>4</v>
      </c>
      <c r="R65" s="308">
        <v>0.043010752688172005</v>
      </c>
      <c r="S65" s="65"/>
    </row>
    <row r="66" spans="1:19" s="73" customFormat="1" ht="12.75">
      <c r="A66" s="120" t="s">
        <v>37</v>
      </c>
      <c r="B66" s="100" t="s">
        <v>35</v>
      </c>
      <c r="C66" s="309">
        <v>105</v>
      </c>
      <c r="D66" s="303">
        <v>119</v>
      </c>
      <c r="E66" s="304">
        <v>14</v>
      </c>
      <c r="F66" s="305">
        <v>0.1333333333333333</v>
      </c>
      <c r="G66" s="310">
        <v>248</v>
      </c>
      <c r="H66" s="303">
        <v>261</v>
      </c>
      <c r="I66" s="304">
        <v>13</v>
      </c>
      <c r="J66" s="307">
        <v>0.05241935483870974</v>
      </c>
      <c r="K66" s="310">
        <v>18</v>
      </c>
      <c r="L66" s="303">
        <v>20</v>
      </c>
      <c r="M66" s="304">
        <v>2</v>
      </c>
      <c r="N66" s="305">
        <v>0.11111111111111116</v>
      </c>
      <c r="O66" s="310">
        <v>38</v>
      </c>
      <c r="P66" s="303">
        <v>54</v>
      </c>
      <c r="Q66" s="304">
        <v>16</v>
      </c>
      <c r="R66" s="308">
        <v>0.42105263157894735</v>
      </c>
      <c r="S66" s="94"/>
    </row>
    <row r="67" spans="1:19" s="19" customFormat="1" ht="12.75">
      <c r="A67" s="334" t="s">
        <v>27</v>
      </c>
      <c r="B67" s="83" t="s">
        <v>56</v>
      </c>
      <c r="C67" s="302">
        <v>0</v>
      </c>
      <c r="D67" s="303">
        <v>2</v>
      </c>
      <c r="E67" s="304">
        <v>2</v>
      </c>
      <c r="F67" s="305">
        <v>2</v>
      </c>
      <c r="G67" s="306">
        <v>0</v>
      </c>
      <c r="H67" s="303">
        <v>22</v>
      </c>
      <c r="I67" s="304">
        <v>22</v>
      </c>
      <c r="J67" s="307">
        <v>22</v>
      </c>
      <c r="K67" s="306">
        <v>7</v>
      </c>
      <c r="L67" s="303">
        <v>6</v>
      </c>
      <c r="M67" s="304">
        <v>-1</v>
      </c>
      <c r="N67" s="305">
        <v>-0.1428571428571429</v>
      </c>
      <c r="O67" s="310">
        <v>9</v>
      </c>
      <c r="P67" s="303">
        <v>7</v>
      </c>
      <c r="Q67" s="304">
        <v>-2</v>
      </c>
      <c r="R67" s="308">
        <v>-0.2222222222222222</v>
      </c>
      <c r="S67" s="93"/>
    </row>
    <row r="68" spans="1:19" s="21" customFormat="1" ht="12.75">
      <c r="A68" s="334"/>
      <c r="B68" s="100" t="s">
        <v>36</v>
      </c>
      <c r="C68" s="309">
        <v>51</v>
      </c>
      <c r="D68" s="303">
        <v>433</v>
      </c>
      <c r="E68" s="304">
        <v>382</v>
      </c>
      <c r="F68" s="305">
        <v>7.490196078431373</v>
      </c>
      <c r="G68" s="310">
        <v>134</v>
      </c>
      <c r="H68" s="303">
        <v>1886</v>
      </c>
      <c r="I68" s="304">
        <v>1752</v>
      </c>
      <c r="J68" s="307">
        <v>13.074626865671641</v>
      </c>
      <c r="K68" s="310">
        <v>25</v>
      </c>
      <c r="L68" s="303">
        <v>623</v>
      </c>
      <c r="M68" s="304">
        <v>598</v>
      </c>
      <c r="N68" s="305">
        <v>23.92</v>
      </c>
      <c r="O68" s="310">
        <v>67</v>
      </c>
      <c r="P68" s="303">
        <v>4148</v>
      </c>
      <c r="Q68" s="304">
        <v>4081</v>
      </c>
      <c r="R68" s="308">
        <v>60.91044776119403</v>
      </c>
      <c r="S68" s="65"/>
    </row>
    <row r="69" spans="1:19" s="19" customFormat="1" ht="12.75">
      <c r="A69" s="334" t="s">
        <v>25</v>
      </c>
      <c r="B69" s="83" t="s">
        <v>57</v>
      </c>
      <c r="C69" s="302">
        <v>75</v>
      </c>
      <c r="D69" s="303">
        <v>5</v>
      </c>
      <c r="E69" s="304">
        <v>-70</v>
      </c>
      <c r="F69" s="305">
        <v>-0.9333333333333333</v>
      </c>
      <c r="G69" s="306">
        <v>280</v>
      </c>
      <c r="H69" s="303">
        <v>15</v>
      </c>
      <c r="I69" s="304">
        <v>-265</v>
      </c>
      <c r="J69" s="307">
        <v>-0.9464285714285714</v>
      </c>
      <c r="K69" s="306">
        <v>2</v>
      </c>
      <c r="L69" s="303">
        <v>8</v>
      </c>
      <c r="M69" s="304">
        <v>6</v>
      </c>
      <c r="N69" s="305">
        <v>3</v>
      </c>
      <c r="O69" s="310">
        <v>122</v>
      </c>
      <c r="P69" s="303">
        <v>98</v>
      </c>
      <c r="Q69" s="304">
        <v>-24</v>
      </c>
      <c r="R69" s="308">
        <v>-0.19672131147540983</v>
      </c>
      <c r="S69" s="93"/>
    </row>
    <row r="70" spans="1:19" s="74" customFormat="1" ht="12.75">
      <c r="A70" s="335"/>
      <c r="B70" s="84" t="s">
        <v>29</v>
      </c>
      <c r="C70" s="311">
        <v>181</v>
      </c>
      <c r="D70" s="312">
        <v>253</v>
      </c>
      <c r="E70" s="313">
        <v>72</v>
      </c>
      <c r="F70" s="314">
        <v>0.3977900552486189</v>
      </c>
      <c r="G70" s="315">
        <v>250</v>
      </c>
      <c r="H70" s="312">
        <v>766</v>
      </c>
      <c r="I70" s="313">
        <v>516</v>
      </c>
      <c r="J70" s="316">
        <v>2.064</v>
      </c>
      <c r="K70" s="315">
        <v>25</v>
      </c>
      <c r="L70" s="312">
        <v>14</v>
      </c>
      <c r="M70" s="313">
        <v>-11</v>
      </c>
      <c r="N70" s="314">
        <v>-0.44</v>
      </c>
      <c r="O70" s="315">
        <v>60</v>
      </c>
      <c r="P70" s="312">
        <v>58</v>
      </c>
      <c r="Q70" s="313">
        <v>-2</v>
      </c>
      <c r="R70" s="317">
        <v>-0.033333333333333326</v>
      </c>
      <c r="S70" s="96"/>
    </row>
    <row r="71" spans="1:19" s="37" customFormat="1" ht="12">
      <c r="A71" s="35"/>
      <c r="B71" s="99" t="s">
        <v>6</v>
      </c>
      <c r="C71" s="318">
        <v>2805</v>
      </c>
      <c r="D71" s="319">
        <v>3840</v>
      </c>
      <c r="E71" s="319">
        <v>1035</v>
      </c>
      <c r="F71" s="320">
        <v>0.36898395721925126</v>
      </c>
      <c r="G71" s="321">
        <v>13866</v>
      </c>
      <c r="H71" s="319">
        <v>16665</v>
      </c>
      <c r="I71" s="319">
        <v>2799</v>
      </c>
      <c r="J71" s="322">
        <v>0.20186066637819122</v>
      </c>
      <c r="K71" s="321">
        <v>898</v>
      </c>
      <c r="L71" s="319">
        <v>1537</v>
      </c>
      <c r="M71" s="319">
        <v>639</v>
      </c>
      <c r="N71" s="320">
        <v>0.7115812917594655</v>
      </c>
      <c r="O71" s="321">
        <v>6199</v>
      </c>
      <c r="P71" s="319">
        <v>12077</v>
      </c>
      <c r="Q71" s="319">
        <v>5878</v>
      </c>
      <c r="R71" s="323">
        <v>0.9482174544281337</v>
      </c>
      <c r="S71" s="95"/>
    </row>
    <row r="72" spans="2:18" s="5" customFormat="1" ht="12.75">
      <c r="B72" s="10"/>
      <c r="C72" s="11"/>
      <c r="D72" s="11"/>
      <c r="E72" s="11"/>
      <c r="F72" s="24"/>
      <c r="G72" s="11"/>
      <c r="H72" s="11"/>
      <c r="I72" s="11"/>
      <c r="J72" s="24"/>
      <c r="K72" s="11"/>
      <c r="L72" s="11"/>
      <c r="M72" s="11"/>
      <c r="N72" s="24"/>
      <c r="O72" s="11"/>
      <c r="P72" s="11"/>
      <c r="Q72" s="11"/>
      <c r="R72" s="24"/>
    </row>
  </sheetData>
  <mergeCells count="36">
    <mergeCell ref="A19:A26"/>
    <mergeCell ref="A27:A29"/>
    <mergeCell ref="A31:A32"/>
    <mergeCell ref="A33:A34"/>
    <mergeCell ref="A6:A8"/>
    <mergeCell ref="A9:A10"/>
    <mergeCell ref="A11:A15"/>
    <mergeCell ref="A16:A18"/>
    <mergeCell ref="A1:R1"/>
    <mergeCell ref="A2:R2"/>
    <mergeCell ref="K3:R3"/>
    <mergeCell ref="C4:F4"/>
    <mergeCell ref="G4:J4"/>
    <mergeCell ref="K4:N4"/>
    <mergeCell ref="O4:R4"/>
    <mergeCell ref="B3:B5"/>
    <mergeCell ref="A3:A5"/>
    <mergeCell ref="C3:J3"/>
    <mergeCell ref="A37:R37"/>
    <mergeCell ref="A38:R38"/>
    <mergeCell ref="A39:A41"/>
    <mergeCell ref="B39:B41"/>
    <mergeCell ref="C39:J39"/>
    <mergeCell ref="K39:R39"/>
    <mergeCell ref="C40:F40"/>
    <mergeCell ref="G40:J40"/>
    <mergeCell ref="K40:N40"/>
    <mergeCell ref="O40:R40"/>
    <mergeCell ref="A42:A44"/>
    <mergeCell ref="A45:A46"/>
    <mergeCell ref="A47:A51"/>
    <mergeCell ref="A52:A54"/>
    <mergeCell ref="A55:A62"/>
    <mergeCell ref="A63:A65"/>
    <mergeCell ref="A67:A68"/>
    <mergeCell ref="A69:A70"/>
  </mergeCells>
  <printOptions horizontalCentered="1" verticalCentered="1"/>
  <pageMargins left="0.1968503937007874" right="0.2362204724409449" top="0.35433070866141736" bottom="0.5511811023622047" header="0.15748031496062992" footer="0.31496062992125984"/>
  <pageSetup horizontalDpi="600" verticalDpi="600" orientation="landscape" paperSize="9" scale="90" r:id="rId1"/>
  <headerFooter alignWithMargins="0">
    <oddHeader>&amp;C&amp;"Comic Sans MS,Bold"Regione Siciliana - Assessorato Turismo - Osservatorio Turistico</oddHeader>
    <oddFooter>&amp;L&amp;"Comic Sans MS,Regular Corsivo"&amp;8server &amp;F&amp;A&amp;C&amp;"Comic Sans MS,Regular"&amp;9In caso di utilizzo dei dati, pregasi citare la fonte&amp;R&amp;"Comic Sans MS,Regular"Pagina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72"/>
  <sheetViews>
    <sheetView zoomScale="75" zoomScaleNormal="75" zoomScaleSheetLayoutView="75" workbookViewId="0" topLeftCell="A1">
      <pane xSplit="2" ySplit="5" topLeftCell="G47" activePane="bottomRight" state="frozen"/>
      <selection pane="topLeft" activeCell="C42" sqref="C42:R71"/>
      <selection pane="topRight" activeCell="C42" sqref="C42:R71"/>
      <selection pane="bottomLeft" activeCell="C42" sqref="C42:R71"/>
      <selection pane="bottomRight" activeCell="C42" sqref="C42:R71"/>
    </sheetView>
  </sheetViews>
  <sheetFormatPr defaultColWidth="9.625" defaultRowHeight="12.75"/>
  <cols>
    <col min="1" max="1" width="6.00390625" style="3" bestFit="1" customWidth="1"/>
    <col min="2" max="2" width="18.375" style="8" customWidth="1"/>
    <col min="3" max="3" width="9.625" style="9" customWidth="1"/>
    <col min="4" max="4" width="9.625" style="7" customWidth="1"/>
    <col min="5" max="5" width="8.75390625" style="7" customWidth="1"/>
    <col min="6" max="6" width="11.125" style="25" customWidth="1"/>
    <col min="7" max="8" width="9.625" style="7" customWidth="1"/>
    <col min="9" max="9" width="8.75390625" style="7" customWidth="1"/>
    <col min="10" max="10" width="11.125" style="25" customWidth="1"/>
    <col min="11" max="12" width="9.625" style="7" customWidth="1"/>
    <col min="13" max="13" width="8.75390625" style="7" customWidth="1"/>
    <col min="14" max="14" width="11.125" style="25" customWidth="1"/>
    <col min="15" max="16" width="9.625" style="7" customWidth="1"/>
    <col min="17" max="17" width="11.625" style="7" customWidth="1"/>
    <col min="18" max="18" width="11.125" style="25" customWidth="1"/>
    <col min="19" max="16384" width="9.625" style="3" customWidth="1"/>
  </cols>
  <sheetData>
    <row r="1" spans="1:55" s="1" customFormat="1" ht="19.5" thickBot="1" thickTop="1">
      <c r="A1" s="338" t="s">
        <v>58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40"/>
      <c r="S1" s="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16" customFormat="1" ht="15.75">
      <c r="A2" s="341" t="s">
        <v>18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  <c r="S2" s="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s="2" customFormat="1" ht="12.75" customHeight="1">
      <c r="A3" s="344" t="s">
        <v>19</v>
      </c>
      <c r="B3" s="347" t="s">
        <v>5</v>
      </c>
      <c r="C3" s="349" t="s">
        <v>2</v>
      </c>
      <c r="D3" s="350"/>
      <c r="E3" s="350"/>
      <c r="F3" s="350"/>
      <c r="G3" s="350"/>
      <c r="H3" s="350"/>
      <c r="I3" s="350"/>
      <c r="J3" s="351"/>
      <c r="K3" s="352" t="s">
        <v>4</v>
      </c>
      <c r="L3" s="353"/>
      <c r="M3" s="353"/>
      <c r="N3" s="353"/>
      <c r="O3" s="353"/>
      <c r="P3" s="353"/>
      <c r="Q3" s="353"/>
      <c r="R3" s="354"/>
      <c r="S3" s="1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12.75">
      <c r="A4" s="345"/>
      <c r="B4" s="333"/>
      <c r="C4" s="355" t="s">
        <v>0</v>
      </c>
      <c r="D4" s="355"/>
      <c r="E4" s="355"/>
      <c r="F4" s="355"/>
      <c r="G4" s="355" t="s">
        <v>1</v>
      </c>
      <c r="H4" s="355"/>
      <c r="I4" s="355"/>
      <c r="J4" s="356"/>
      <c r="K4" s="357" t="s">
        <v>0</v>
      </c>
      <c r="L4" s="355"/>
      <c r="M4" s="355"/>
      <c r="N4" s="355"/>
      <c r="O4" s="355" t="s">
        <v>1</v>
      </c>
      <c r="P4" s="355"/>
      <c r="Q4" s="355"/>
      <c r="R4" s="358"/>
      <c r="S4" s="1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s="77" customFormat="1" ht="13.5" thickBot="1">
      <c r="A5" s="346"/>
      <c r="B5" s="348"/>
      <c r="C5" s="26">
        <v>1998</v>
      </c>
      <c r="D5" s="27">
        <v>1999</v>
      </c>
      <c r="E5" s="28" t="s">
        <v>61</v>
      </c>
      <c r="F5" s="28" t="s">
        <v>3</v>
      </c>
      <c r="G5" s="26">
        <v>1998</v>
      </c>
      <c r="H5" s="29">
        <v>1999</v>
      </c>
      <c r="I5" s="28" t="s">
        <v>61</v>
      </c>
      <c r="J5" s="128" t="s">
        <v>3</v>
      </c>
      <c r="K5" s="30">
        <v>1998</v>
      </c>
      <c r="L5" s="27">
        <v>1999</v>
      </c>
      <c r="M5" s="28" t="s">
        <v>61</v>
      </c>
      <c r="N5" s="28" t="s">
        <v>3</v>
      </c>
      <c r="O5" s="26">
        <v>1998</v>
      </c>
      <c r="P5" s="29">
        <v>1999</v>
      </c>
      <c r="Q5" s="28" t="s">
        <v>61</v>
      </c>
      <c r="R5" s="31" t="s">
        <v>3</v>
      </c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</row>
    <row r="6" spans="1:55" s="19" customFormat="1" ht="13.5" thickTop="1">
      <c r="A6" s="363" t="s">
        <v>21</v>
      </c>
      <c r="B6" s="82" t="s">
        <v>39</v>
      </c>
      <c r="C6" s="122">
        <v>6257</v>
      </c>
      <c r="D6" s="105">
        <v>5907</v>
      </c>
      <c r="E6" s="117">
        <v>-350</v>
      </c>
      <c r="F6" s="133">
        <v>-0.055937350167812094</v>
      </c>
      <c r="G6" s="104">
        <v>14055</v>
      </c>
      <c r="H6" s="105">
        <v>15967</v>
      </c>
      <c r="I6" s="117">
        <v>1912</v>
      </c>
      <c r="J6" s="129">
        <v>0.13603699750978304</v>
      </c>
      <c r="K6" s="104">
        <v>2946</v>
      </c>
      <c r="L6" s="105">
        <v>2101</v>
      </c>
      <c r="M6" s="117">
        <v>-845</v>
      </c>
      <c r="N6" s="133">
        <v>-0.2868295994568907</v>
      </c>
      <c r="O6" s="104">
        <v>3677</v>
      </c>
      <c r="P6" s="105">
        <v>2723</v>
      </c>
      <c r="Q6" s="117">
        <v>-954</v>
      </c>
      <c r="R6" s="133">
        <v>-0.2594506391079685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4" customFormat="1" ht="12.75">
      <c r="A7" s="337"/>
      <c r="B7" s="83" t="s">
        <v>40</v>
      </c>
      <c r="C7" s="123">
        <v>2848</v>
      </c>
      <c r="D7" s="38">
        <v>1727</v>
      </c>
      <c r="E7" s="6">
        <v>-1121</v>
      </c>
      <c r="F7" s="134">
        <v>-0.3936095505617978</v>
      </c>
      <c r="G7" s="39">
        <v>5612</v>
      </c>
      <c r="H7" s="38">
        <v>3564</v>
      </c>
      <c r="I7" s="6">
        <v>-2048</v>
      </c>
      <c r="J7" s="130">
        <v>-0.3649322879543835</v>
      </c>
      <c r="K7" s="39">
        <v>140</v>
      </c>
      <c r="L7" s="38">
        <v>173</v>
      </c>
      <c r="M7" s="6">
        <v>33</v>
      </c>
      <c r="N7" s="134">
        <v>0.23571428571428577</v>
      </c>
      <c r="O7" s="39">
        <v>539</v>
      </c>
      <c r="P7" s="38">
        <v>754</v>
      </c>
      <c r="Q7" s="6">
        <v>215</v>
      </c>
      <c r="R7" s="134">
        <v>0.398886827458256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21" customFormat="1" ht="12.75">
      <c r="A8" s="362"/>
      <c r="B8" s="84" t="s">
        <v>30</v>
      </c>
      <c r="C8" s="123">
        <v>1262</v>
      </c>
      <c r="D8" s="38">
        <v>1309</v>
      </c>
      <c r="E8" s="6">
        <v>47</v>
      </c>
      <c r="F8" s="134">
        <v>0.03724247226624411</v>
      </c>
      <c r="G8" s="40">
        <v>3430</v>
      </c>
      <c r="H8" s="38">
        <v>4241</v>
      </c>
      <c r="I8" s="6">
        <v>811</v>
      </c>
      <c r="J8" s="130">
        <v>0.23644314868804672</v>
      </c>
      <c r="K8" s="40">
        <v>125</v>
      </c>
      <c r="L8" s="38">
        <v>123</v>
      </c>
      <c r="M8" s="6">
        <v>-2</v>
      </c>
      <c r="N8" s="134">
        <v>-0.016000000000000014</v>
      </c>
      <c r="O8" s="39">
        <v>166</v>
      </c>
      <c r="P8" s="38">
        <v>160</v>
      </c>
      <c r="Q8" s="6">
        <v>-6</v>
      </c>
      <c r="R8" s="134">
        <v>-0.03614457831325302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19" customFormat="1" ht="12.75">
      <c r="A9" s="361" t="s">
        <v>26</v>
      </c>
      <c r="B9" s="85" t="s">
        <v>41</v>
      </c>
      <c r="C9" s="123">
        <v>536</v>
      </c>
      <c r="D9" s="38">
        <v>435</v>
      </c>
      <c r="E9" s="6">
        <v>-101</v>
      </c>
      <c r="F9" s="134">
        <v>-0.18843283582089554</v>
      </c>
      <c r="G9" s="39">
        <v>3132</v>
      </c>
      <c r="H9" s="38">
        <v>2985</v>
      </c>
      <c r="I9" s="6">
        <v>-147</v>
      </c>
      <c r="J9" s="130">
        <v>-0.046934865900383094</v>
      </c>
      <c r="K9" s="39">
        <v>47</v>
      </c>
      <c r="L9" s="38">
        <v>160</v>
      </c>
      <c r="M9" s="6">
        <v>113</v>
      </c>
      <c r="N9" s="134">
        <v>2.404255319148936</v>
      </c>
      <c r="O9" s="39">
        <v>154</v>
      </c>
      <c r="P9" s="38">
        <v>435</v>
      </c>
      <c r="Q9" s="6">
        <v>281</v>
      </c>
      <c r="R9" s="134">
        <v>1.824675324675325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21" customFormat="1" ht="12.75">
      <c r="A10" s="335"/>
      <c r="B10" s="86" t="s">
        <v>31</v>
      </c>
      <c r="C10" s="123">
        <v>1757</v>
      </c>
      <c r="D10" s="38">
        <v>1983</v>
      </c>
      <c r="E10" s="6">
        <v>226</v>
      </c>
      <c r="F10" s="134">
        <v>0.12862834376778598</v>
      </c>
      <c r="G10" s="40">
        <v>8474</v>
      </c>
      <c r="H10" s="38">
        <v>7855</v>
      </c>
      <c r="I10" s="6">
        <v>-619</v>
      </c>
      <c r="J10" s="130">
        <v>-0.07304696719376913</v>
      </c>
      <c r="K10" s="40">
        <v>229</v>
      </c>
      <c r="L10" s="38">
        <v>267</v>
      </c>
      <c r="M10" s="6">
        <v>38</v>
      </c>
      <c r="N10" s="134">
        <v>0.1659388646288209</v>
      </c>
      <c r="O10" s="39">
        <v>743</v>
      </c>
      <c r="P10" s="38">
        <v>1044</v>
      </c>
      <c r="Q10" s="6">
        <v>301</v>
      </c>
      <c r="R10" s="134">
        <v>0.40511440107671604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19" customFormat="1" ht="12.75">
      <c r="A11" s="361" t="s">
        <v>20</v>
      </c>
      <c r="B11" s="85" t="s">
        <v>42</v>
      </c>
      <c r="C11" s="123">
        <v>4217</v>
      </c>
      <c r="D11" s="38">
        <v>4732</v>
      </c>
      <c r="E11" s="6">
        <v>515</v>
      </c>
      <c r="F11" s="134">
        <v>0.12212473322267003</v>
      </c>
      <c r="G11" s="39">
        <v>8570</v>
      </c>
      <c r="H11" s="38">
        <v>7968</v>
      </c>
      <c r="I11" s="6">
        <v>-602</v>
      </c>
      <c r="J11" s="130">
        <v>-0.07024504084014005</v>
      </c>
      <c r="K11" s="39">
        <v>346</v>
      </c>
      <c r="L11" s="38">
        <v>685</v>
      </c>
      <c r="M11" s="6">
        <v>339</v>
      </c>
      <c r="N11" s="134">
        <v>0.9797687861271676</v>
      </c>
      <c r="O11" s="39">
        <v>906</v>
      </c>
      <c r="P11" s="38">
        <v>1420</v>
      </c>
      <c r="Q11" s="6">
        <v>514</v>
      </c>
      <c r="R11" s="134">
        <v>0.5673289183222958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s="334"/>
      <c r="B12" s="83" t="s">
        <v>43</v>
      </c>
      <c r="C12" s="123">
        <v>396</v>
      </c>
      <c r="D12" s="38">
        <v>345</v>
      </c>
      <c r="E12" s="6">
        <v>-51</v>
      </c>
      <c r="F12" s="134">
        <v>-0.12878787878787878</v>
      </c>
      <c r="G12" s="39">
        <v>675</v>
      </c>
      <c r="H12" s="38">
        <v>439</v>
      </c>
      <c r="I12" s="6">
        <v>-236</v>
      </c>
      <c r="J12" s="130">
        <v>-0.3496296296296296</v>
      </c>
      <c r="K12" s="39">
        <v>65</v>
      </c>
      <c r="L12" s="38">
        <v>25</v>
      </c>
      <c r="M12" s="6">
        <v>-40</v>
      </c>
      <c r="N12" s="134">
        <v>-0.6153846153846154</v>
      </c>
      <c r="O12" s="39">
        <v>127</v>
      </c>
      <c r="P12" s="38">
        <v>40</v>
      </c>
      <c r="Q12" s="6">
        <v>-87</v>
      </c>
      <c r="R12" s="134">
        <v>-0.6850393700787402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2.75">
      <c r="A13" s="334"/>
      <c r="B13" s="83" t="s">
        <v>44</v>
      </c>
      <c r="C13" s="123">
        <v>12138</v>
      </c>
      <c r="D13" s="38">
        <v>13677</v>
      </c>
      <c r="E13" s="6">
        <v>1539</v>
      </c>
      <c r="F13" s="134">
        <v>0.12679189322787932</v>
      </c>
      <c r="G13" s="39">
        <v>31985</v>
      </c>
      <c r="H13" s="38">
        <v>34972</v>
      </c>
      <c r="I13" s="6">
        <v>2987</v>
      </c>
      <c r="J13" s="130">
        <v>0.09338752540253248</v>
      </c>
      <c r="K13" s="39">
        <v>3630</v>
      </c>
      <c r="L13" s="38">
        <v>3576</v>
      </c>
      <c r="M13" s="6">
        <v>-54</v>
      </c>
      <c r="N13" s="134">
        <v>-0.014876033057851235</v>
      </c>
      <c r="O13" s="39">
        <v>9043</v>
      </c>
      <c r="P13" s="38">
        <v>8739</v>
      </c>
      <c r="Q13" s="6">
        <v>-304</v>
      </c>
      <c r="R13" s="134">
        <v>-0.03361716244609092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2.75">
      <c r="A14" s="334"/>
      <c r="B14" s="83" t="s">
        <v>45</v>
      </c>
      <c r="C14" s="123">
        <v>1018</v>
      </c>
      <c r="D14" s="38">
        <v>864</v>
      </c>
      <c r="E14" s="6">
        <v>-154</v>
      </c>
      <c r="F14" s="134">
        <v>-0.15127701375245584</v>
      </c>
      <c r="G14" s="39">
        <v>1534</v>
      </c>
      <c r="H14" s="38">
        <v>1598</v>
      </c>
      <c r="I14" s="6">
        <v>64</v>
      </c>
      <c r="J14" s="130">
        <v>0.041720990873533204</v>
      </c>
      <c r="K14" s="39">
        <v>46</v>
      </c>
      <c r="L14" s="38">
        <v>107</v>
      </c>
      <c r="M14" s="6">
        <v>61</v>
      </c>
      <c r="N14" s="134">
        <v>1.3260869565217392</v>
      </c>
      <c r="O14" s="39">
        <v>103</v>
      </c>
      <c r="P14" s="38">
        <v>274</v>
      </c>
      <c r="Q14" s="6">
        <v>171</v>
      </c>
      <c r="R14" s="134">
        <v>1.6601941747572817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s="21" customFormat="1" ht="12.75">
      <c r="A15" s="335"/>
      <c r="B15" s="84" t="s">
        <v>32</v>
      </c>
      <c r="C15" s="123">
        <v>5275</v>
      </c>
      <c r="D15" s="38">
        <v>5301</v>
      </c>
      <c r="E15" s="6">
        <v>26</v>
      </c>
      <c r="F15" s="134">
        <v>0.0049289099526066416</v>
      </c>
      <c r="G15" s="40">
        <v>13947</v>
      </c>
      <c r="H15" s="38">
        <v>11819</v>
      </c>
      <c r="I15" s="6">
        <v>-2128</v>
      </c>
      <c r="J15" s="130">
        <v>-0.15257761525776148</v>
      </c>
      <c r="K15" s="40">
        <v>1377</v>
      </c>
      <c r="L15" s="38">
        <v>830</v>
      </c>
      <c r="M15" s="6">
        <v>-547</v>
      </c>
      <c r="N15" s="134">
        <v>-0.3972403776325345</v>
      </c>
      <c r="O15" s="39">
        <v>3063</v>
      </c>
      <c r="P15" s="38">
        <v>4899</v>
      </c>
      <c r="Q15" s="6">
        <v>1836</v>
      </c>
      <c r="R15" s="134">
        <v>0.5994123408423115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19" customFormat="1" ht="12.75">
      <c r="A16" s="361" t="s">
        <v>24</v>
      </c>
      <c r="B16" s="85" t="s">
        <v>46</v>
      </c>
      <c r="C16" s="123">
        <v>954</v>
      </c>
      <c r="D16" s="38">
        <v>974</v>
      </c>
      <c r="E16" s="6">
        <v>20</v>
      </c>
      <c r="F16" s="134">
        <v>0.020964360587002018</v>
      </c>
      <c r="G16" s="39">
        <v>1705</v>
      </c>
      <c r="H16" s="38">
        <v>1547</v>
      </c>
      <c r="I16" s="6">
        <v>-158</v>
      </c>
      <c r="J16" s="130">
        <v>-0.09266862170087975</v>
      </c>
      <c r="K16" s="39">
        <v>256</v>
      </c>
      <c r="L16" s="38">
        <v>149</v>
      </c>
      <c r="M16" s="6">
        <v>-107</v>
      </c>
      <c r="N16" s="134">
        <v>-0.41796875</v>
      </c>
      <c r="O16" s="39">
        <v>574</v>
      </c>
      <c r="P16" s="38">
        <v>430</v>
      </c>
      <c r="Q16" s="6">
        <v>-144</v>
      </c>
      <c r="R16" s="134">
        <v>-0.25087108013937287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334"/>
      <c r="B17" s="83" t="s">
        <v>47</v>
      </c>
      <c r="C17" s="123">
        <v>750</v>
      </c>
      <c r="D17" s="38">
        <v>983</v>
      </c>
      <c r="E17" s="6">
        <v>233</v>
      </c>
      <c r="F17" s="134">
        <v>0.31066666666666665</v>
      </c>
      <c r="G17" s="39">
        <v>2444</v>
      </c>
      <c r="H17" s="38">
        <v>3106</v>
      </c>
      <c r="I17" s="6">
        <v>662</v>
      </c>
      <c r="J17" s="130">
        <v>0.27086743044189854</v>
      </c>
      <c r="K17" s="39">
        <v>301</v>
      </c>
      <c r="L17" s="38">
        <v>152</v>
      </c>
      <c r="M17" s="6">
        <v>-149</v>
      </c>
      <c r="N17" s="134">
        <v>-0.4950166112956811</v>
      </c>
      <c r="O17" s="39">
        <v>476</v>
      </c>
      <c r="P17" s="38">
        <v>183</v>
      </c>
      <c r="Q17" s="6">
        <v>-293</v>
      </c>
      <c r="R17" s="134">
        <v>-0.615546218487395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21" customFormat="1" ht="12.75">
      <c r="A18" s="335"/>
      <c r="B18" s="84" t="s">
        <v>33</v>
      </c>
      <c r="C18" s="123">
        <v>672</v>
      </c>
      <c r="D18" s="38">
        <v>773</v>
      </c>
      <c r="E18" s="6">
        <v>101</v>
      </c>
      <c r="F18" s="134">
        <v>0.15029761904761907</v>
      </c>
      <c r="G18" s="40">
        <v>1603</v>
      </c>
      <c r="H18" s="38">
        <v>2086</v>
      </c>
      <c r="I18" s="6">
        <v>483</v>
      </c>
      <c r="J18" s="130">
        <v>0.3013100436681222</v>
      </c>
      <c r="K18" s="40">
        <v>22</v>
      </c>
      <c r="L18" s="38">
        <v>34</v>
      </c>
      <c r="M18" s="6">
        <v>12</v>
      </c>
      <c r="N18" s="134">
        <v>0.5454545454545454</v>
      </c>
      <c r="O18" s="39">
        <v>133</v>
      </c>
      <c r="P18" s="38">
        <v>132</v>
      </c>
      <c r="Q18" s="6">
        <v>-1</v>
      </c>
      <c r="R18" s="134">
        <v>-0.007518796992481258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19" customFormat="1" ht="12.75">
      <c r="A19" s="361" t="s">
        <v>22</v>
      </c>
      <c r="B19" s="85" t="s">
        <v>48</v>
      </c>
      <c r="C19" s="123">
        <v>806</v>
      </c>
      <c r="D19" s="38">
        <v>1294</v>
      </c>
      <c r="E19" s="6">
        <v>488</v>
      </c>
      <c r="F19" s="134">
        <v>0.6054590570719602</v>
      </c>
      <c r="G19" s="39">
        <v>1726</v>
      </c>
      <c r="H19" s="38">
        <v>2183</v>
      </c>
      <c r="I19" s="6">
        <v>457</v>
      </c>
      <c r="J19" s="130">
        <v>0.26477404403244487</v>
      </c>
      <c r="K19" s="39">
        <v>27</v>
      </c>
      <c r="L19" s="38">
        <v>37</v>
      </c>
      <c r="M19" s="6">
        <v>10</v>
      </c>
      <c r="N19" s="134">
        <v>0.37037037037037046</v>
      </c>
      <c r="O19" s="39">
        <v>37</v>
      </c>
      <c r="P19" s="38">
        <v>58</v>
      </c>
      <c r="Q19" s="6">
        <v>21</v>
      </c>
      <c r="R19" s="134">
        <v>0.5675675675675675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2.75">
      <c r="A20" s="334"/>
      <c r="B20" s="83" t="s">
        <v>49</v>
      </c>
      <c r="C20" s="123">
        <v>2595</v>
      </c>
      <c r="D20" s="38">
        <v>3463</v>
      </c>
      <c r="E20" s="6">
        <v>868</v>
      </c>
      <c r="F20" s="134">
        <v>0.33448940269749516</v>
      </c>
      <c r="G20" s="39">
        <v>4811</v>
      </c>
      <c r="H20" s="38">
        <v>6116</v>
      </c>
      <c r="I20" s="6">
        <v>1305</v>
      </c>
      <c r="J20" s="130">
        <v>0.27125337767615876</v>
      </c>
      <c r="K20" s="39">
        <v>991</v>
      </c>
      <c r="L20" s="38">
        <v>1042</v>
      </c>
      <c r="M20" s="6">
        <v>51</v>
      </c>
      <c r="N20" s="134">
        <v>0.05146316851664978</v>
      </c>
      <c r="O20" s="39">
        <v>1552</v>
      </c>
      <c r="P20" s="38">
        <v>2179</v>
      </c>
      <c r="Q20" s="6">
        <v>627</v>
      </c>
      <c r="R20" s="134">
        <v>0.40399484536082464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2.75">
      <c r="A21" s="334"/>
      <c r="B21" s="83" t="s">
        <v>50</v>
      </c>
      <c r="C21" s="123">
        <v>330</v>
      </c>
      <c r="D21" s="38">
        <v>339</v>
      </c>
      <c r="E21" s="6">
        <v>9</v>
      </c>
      <c r="F21" s="134">
        <v>0.027272727272727337</v>
      </c>
      <c r="G21" s="39">
        <v>602</v>
      </c>
      <c r="H21" s="38">
        <v>618</v>
      </c>
      <c r="I21" s="6">
        <v>16</v>
      </c>
      <c r="J21" s="130">
        <v>0.02657807308970095</v>
      </c>
      <c r="K21" s="39">
        <v>67</v>
      </c>
      <c r="L21" s="38">
        <v>102</v>
      </c>
      <c r="M21" s="6">
        <v>35</v>
      </c>
      <c r="N21" s="134">
        <v>0.5223880597014925</v>
      </c>
      <c r="O21" s="39">
        <v>173</v>
      </c>
      <c r="P21" s="38">
        <v>194</v>
      </c>
      <c r="Q21" s="6">
        <v>21</v>
      </c>
      <c r="R21" s="134">
        <v>0.12138728323699421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2.75">
      <c r="A22" s="334"/>
      <c r="B22" s="83" t="s">
        <v>51</v>
      </c>
      <c r="C22" s="123">
        <v>5008</v>
      </c>
      <c r="D22" s="38">
        <v>5833</v>
      </c>
      <c r="E22" s="6">
        <v>825</v>
      </c>
      <c r="F22" s="134">
        <v>0.1647364217252396</v>
      </c>
      <c r="G22" s="39">
        <v>13011</v>
      </c>
      <c r="H22" s="38">
        <v>14481</v>
      </c>
      <c r="I22" s="6">
        <v>1470</v>
      </c>
      <c r="J22" s="130">
        <v>0.11298132349550372</v>
      </c>
      <c r="K22" s="39">
        <v>661</v>
      </c>
      <c r="L22" s="38">
        <v>643</v>
      </c>
      <c r="M22" s="6">
        <v>-18</v>
      </c>
      <c r="N22" s="134">
        <v>-0.027231467473525006</v>
      </c>
      <c r="O22" s="39">
        <v>1174</v>
      </c>
      <c r="P22" s="38">
        <v>1256</v>
      </c>
      <c r="Q22" s="6">
        <v>82</v>
      </c>
      <c r="R22" s="134">
        <v>0.06984667802385003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2.75">
      <c r="A23" s="334"/>
      <c r="B23" s="83" t="s">
        <v>54</v>
      </c>
      <c r="C23" s="123">
        <v>1989</v>
      </c>
      <c r="D23" s="38">
        <v>2065</v>
      </c>
      <c r="E23" s="6">
        <v>76</v>
      </c>
      <c r="F23" s="134">
        <v>0.03821015585721477</v>
      </c>
      <c r="G23" s="39">
        <v>4105</v>
      </c>
      <c r="H23" s="38">
        <v>4243</v>
      </c>
      <c r="I23" s="6">
        <v>138</v>
      </c>
      <c r="J23" s="130">
        <v>0.03361753958587088</v>
      </c>
      <c r="K23" s="39">
        <v>133</v>
      </c>
      <c r="L23" s="38">
        <v>181</v>
      </c>
      <c r="M23" s="6">
        <v>48</v>
      </c>
      <c r="N23" s="134">
        <v>0.3609022556390977</v>
      </c>
      <c r="O23" s="39">
        <v>220</v>
      </c>
      <c r="P23" s="38">
        <v>333</v>
      </c>
      <c r="Q23" s="6">
        <v>113</v>
      </c>
      <c r="R23" s="134">
        <v>0.5136363636363637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2.75">
      <c r="A24" s="334"/>
      <c r="B24" s="83" t="s">
        <v>52</v>
      </c>
      <c r="C24" s="123">
        <v>313</v>
      </c>
      <c r="D24" s="38">
        <v>289</v>
      </c>
      <c r="E24" s="6">
        <v>-24</v>
      </c>
      <c r="F24" s="134">
        <v>-0.07667731629392971</v>
      </c>
      <c r="G24" s="39">
        <v>2524</v>
      </c>
      <c r="H24" s="38">
        <v>1158</v>
      </c>
      <c r="I24" s="6">
        <v>-1366</v>
      </c>
      <c r="J24" s="130">
        <v>-0.5412044374009508</v>
      </c>
      <c r="K24" s="39">
        <v>14</v>
      </c>
      <c r="L24" s="38">
        <v>3</v>
      </c>
      <c r="M24" s="6">
        <v>-11</v>
      </c>
      <c r="N24" s="134">
        <v>-0.7857142857142857</v>
      </c>
      <c r="O24" s="39">
        <v>19</v>
      </c>
      <c r="P24" s="38">
        <v>6</v>
      </c>
      <c r="Q24" s="6">
        <v>-13</v>
      </c>
      <c r="R24" s="134">
        <v>-0.6842105263157895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2.75">
      <c r="A25" s="334"/>
      <c r="B25" s="87" t="s">
        <v>53</v>
      </c>
      <c r="C25" s="123">
        <v>5374</v>
      </c>
      <c r="D25" s="38">
        <v>5492</v>
      </c>
      <c r="E25" s="6">
        <v>118</v>
      </c>
      <c r="F25" s="134">
        <v>0.021957573502046968</v>
      </c>
      <c r="G25" s="40">
        <v>10644</v>
      </c>
      <c r="H25" s="38">
        <v>10086</v>
      </c>
      <c r="I25" s="6">
        <v>-558</v>
      </c>
      <c r="J25" s="130">
        <v>-0.052423900789177025</v>
      </c>
      <c r="K25" s="40">
        <v>3476</v>
      </c>
      <c r="L25" s="38">
        <v>2929</v>
      </c>
      <c r="M25" s="6">
        <v>-547</v>
      </c>
      <c r="N25" s="134">
        <v>-0.1573647871116226</v>
      </c>
      <c r="O25" s="39">
        <v>11089</v>
      </c>
      <c r="P25" s="38">
        <v>9092</v>
      </c>
      <c r="Q25" s="6">
        <v>-1997</v>
      </c>
      <c r="R25" s="134">
        <v>-0.18008837586797732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19" s="21" customFormat="1" ht="12.75">
      <c r="A26" s="335"/>
      <c r="B26" s="88" t="s">
        <v>34</v>
      </c>
      <c r="C26" s="123">
        <v>2124</v>
      </c>
      <c r="D26" s="38">
        <v>4530</v>
      </c>
      <c r="E26" s="6">
        <v>2406</v>
      </c>
      <c r="F26" s="134">
        <v>1.1327683615819208</v>
      </c>
      <c r="G26" s="39">
        <v>4017</v>
      </c>
      <c r="H26" s="38">
        <v>10843</v>
      </c>
      <c r="I26" s="6">
        <v>6826</v>
      </c>
      <c r="J26" s="130">
        <v>1.699278068210107</v>
      </c>
      <c r="K26" s="39">
        <v>200</v>
      </c>
      <c r="L26" s="38">
        <v>292</v>
      </c>
      <c r="M26" s="6">
        <v>92</v>
      </c>
      <c r="N26" s="134">
        <v>0.46</v>
      </c>
      <c r="O26" s="40">
        <v>620</v>
      </c>
      <c r="P26" s="38">
        <v>1107</v>
      </c>
      <c r="Q26" s="6">
        <v>487</v>
      </c>
      <c r="R26" s="134">
        <v>0.7854838709677419</v>
      </c>
      <c r="S26" s="65"/>
    </row>
    <row r="27" spans="1:42" s="17" customFormat="1" ht="12.75">
      <c r="A27" s="361" t="s">
        <v>23</v>
      </c>
      <c r="B27" s="85" t="s">
        <v>55</v>
      </c>
      <c r="C27" s="123">
        <v>2087</v>
      </c>
      <c r="D27" s="38">
        <v>3698</v>
      </c>
      <c r="E27" s="6">
        <v>1611</v>
      </c>
      <c r="F27" s="134">
        <v>0.7719214183037852</v>
      </c>
      <c r="G27" s="39">
        <v>3599</v>
      </c>
      <c r="H27" s="38">
        <v>8045</v>
      </c>
      <c r="I27" s="6">
        <v>4446</v>
      </c>
      <c r="J27" s="130">
        <v>1.2353431508752433</v>
      </c>
      <c r="K27" s="39">
        <v>519</v>
      </c>
      <c r="L27" s="38">
        <v>513</v>
      </c>
      <c r="M27" s="6">
        <v>-6</v>
      </c>
      <c r="N27" s="134">
        <v>-0.011560693641618491</v>
      </c>
      <c r="O27" s="40">
        <v>2089</v>
      </c>
      <c r="P27" s="38">
        <v>1949</v>
      </c>
      <c r="Q27" s="6">
        <v>-140</v>
      </c>
      <c r="R27" s="134">
        <v>-0.0670177118238392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s="17" customFormat="1" ht="12.75">
      <c r="A28" s="334"/>
      <c r="B28" s="83" t="s">
        <v>28</v>
      </c>
      <c r="C28" s="123">
        <v>22610</v>
      </c>
      <c r="D28" s="38">
        <v>24446</v>
      </c>
      <c r="E28" s="6">
        <v>1836</v>
      </c>
      <c r="F28" s="134">
        <v>0.08120300751879705</v>
      </c>
      <c r="G28" s="39">
        <v>48097</v>
      </c>
      <c r="H28" s="38">
        <v>58125</v>
      </c>
      <c r="I28" s="6">
        <v>10028</v>
      </c>
      <c r="J28" s="130">
        <v>0.20849533234921092</v>
      </c>
      <c r="K28" s="39">
        <v>7341</v>
      </c>
      <c r="L28" s="38">
        <v>6802</v>
      </c>
      <c r="M28" s="6">
        <v>-539</v>
      </c>
      <c r="N28" s="134">
        <v>-0.07342323934068928</v>
      </c>
      <c r="O28" s="40">
        <v>16642</v>
      </c>
      <c r="P28" s="38">
        <v>16744</v>
      </c>
      <c r="Q28" s="6">
        <v>102</v>
      </c>
      <c r="R28" s="134">
        <v>0.006129071025117172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68" customFormat="1" ht="12.75">
      <c r="A29" s="335"/>
      <c r="B29" s="89" t="s">
        <v>38</v>
      </c>
      <c r="C29" s="123">
        <v>9089</v>
      </c>
      <c r="D29" s="38">
        <v>11503</v>
      </c>
      <c r="E29" s="6">
        <v>2414</v>
      </c>
      <c r="F29" s="134">
        <v>0.26559577511277377</v>
      </c>
      <c r="G29" s="40">
        <v>16685</v>
      </c>
      <c r="H29" s="38">
        <v>23280</v>
      </c>
      <c r="I29" s="6">
        <v>6595</v>
      </c>
      <c r="J29" s="130">
        <v>0.39526520827090206</v>
      </c>
      <c r="K29" s="40">
        <v>492</v>
      </c>
      <c r="L29" s="38">
        <v>705</v>
      </c>
      <c r="M29" s="6">
        <v>213</v>
      </c>
      <c r="N29" s="134">
        <v>0.4329268292682926</v>
      </c>
      <c r="O29" s="40">
        <v>1296</v>
      </c>
      <c r="P29" s="38">
        <v>1657</v>
      </c>
      <c r="Q29" s="6">
        <v>361</v>
      </c>
      <c r="R29" s="134">
        <v>0.27854938271604945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71" customFormat="1" ht="12.75">
      <c r="A30" s="69" t="s">
        <v>37</v>
      </c>
      <c r="B30" s="97" t="s">
        <v>35</v>
      </c>
      <c r="C30" s="123">
        <v>6184</v>
      </c>
      <c r="D30" s="38">
        <v>6493</v>
      </c>
      <c r="E30" s="6">
        <v>309</v>
      </c>
      <c r="F30" s="134">
        <v>0.04996765847348006</v>
      </c>
      <c r="G30" s="40">
        <v>11101</v>
      </c>
      <c r="H30" s="38">
        <v>12466</v>
      </c>
      <c r="I30" s="6">
        <v>1365</v>
      </c>
      <c r="J30" s="130">
        <v>0.12296189532474555</v>
      </c>
      <c r="K30" s="40">
        <v>441</v>
      </c>
      <c r="L30" s="38">
        <v>546</v>
      </c>
      <c r="M30" s="6">
        <v>105</v>
      </c>
      <c r="N30" s="134">
        <v>0.23809523809523814</v>
      </c>
      <c r="O30" s="40">
        <v>1037</v>
      </c>
      <c r="P30" s="38">
        <v>1382</v>
      </c>
      <c r="Q30" s="6">
        <v>345</v>
      </c>
      <c r="R30" s="134">
        <v>0.3326904532304724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1:42" s="17" customFormat="1" ht="12.75">
      <c r="A31" s="361" t="s">
        <v>27</v>
      </c>
      <c r="B31" s="85" t="s">
        <v>56</v>
      </c>
      <c r="C31" s="123">
        <v>5492</v>
      </c>
      <c r="D31" s="38">
        <v>6865</v>
      </c>
      <c r="E31" s="6">
        <v>1373</v>
      </c>
      <c r="F31" s="134">
        <v>0.25</v>
      </c>
      <c r="G31" s="39">
        <v>13601</v>
      </c>
      <c r="H31" s="38">
        <v>16092</v>
      </c>
      <c r="I31" s="6">
        <v>2491</v>
      </c>
      <c r="J31" s="130">
        <v>0.18314829791927068</v>
      </c>
      <c r="K31" s="39">
        <v>2874</v>
      </c>
      <c r="L31" s="38">
        <v>2143</v>
      </c>
      <c r="M31" s="6">
        <v>-731</v>
      </c>
      <c r="N31" s="134">
        <v>-0.25434933890048717</v>
      </c>
      <c r="O31" s="40">
        <v>5579</v>
      </c>
      <c r="P31" s="38">
        <v>4349</v>
      </c>
      <c r="Q31" s="6">
        <v>-1230</v>
      </c>
      <c r="R31" s="134">
        <v>-0.22046961821114897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68" customFormat="1" ht="12.75">
      <c r="A32" s="335"/>
      <c r="B32" s="84" t="s">
        <v>36</v>
      </c>
      <c r="C32" s="123">
        <v>1998</v>
      </c>
      <c r="D32" s="38">
        <v>2644</v>
      </c>
      <c r="E32" s="6">
        <v>646</v>
      </c>
      <c r="F32" s="134">
        <v>0.32332332332332325</v>
      </c>
      <c r="G32" s="40">
        <v>3888</v>
      </c>
      <c r="H32" s="38">
        <v>8186</v>
      </c>
      <c r="I32" s="6">
        <v>4298</v>
      </c>
      <c r="J32" s="130">
        <v>1.1054526748971192</v>
      </c>
      <c r="K32" s="40">
        <v>216</v>
      </c>
      <c r="L32" s="38">
        <v>218</v>
      </c>
      <c r="M32" s="6">
        <v>2</v>
      </c>
      <c r="N32" s="134">
        <v>0.0092592592592593</v>
      </c>
      <c r="O32" s="40">
        <v>497</v>
      </c>
      <c r="P32" s="38">
        <v>496</v>
      </c>
      <c r="Q32" s="6">
        <v>-1</v>
      </c>
      <c r="R32" s="134">
        <v>-0.002012072434607659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s="17" customFormat="1" ht="12.75">
      <c r="A33" s="361" t="s">
        <v>25</v>
      </c>
      <c r="B33" s="85" t="s">
        <v>57</v>
      </c>
      <c r="C33" s="123">
        <v>1713</v>
      </c>
      <c r="D33" s="38">
        <v>1504</v>
      </c>
      <c r="E33" s="6">
        <v>-209</v>
      </c>
      <c r="F33" s="134">
        <v>-0.12200817279626386</v>
      </c>
      <c r="G33" s="39">
        <v>6225</v>
      </c>
      <c r="H33" s="38">
        <v>5113</v>
      </c>
      <c r="I33" s="6">
        <v>-1112</v>
      </c>
      <c r="J33" s="130">
        <v>-0.17863453815261043</v>
      </c>
      <c r="K33" s="39">
        <v>335</v>
      </c>
      <c r="L33" s="38">
        <v>334</v>
      </c>
      <c r="M33" s="6">
        <v>-1</v>
      </c>
      <c r="N33" s="134">
        <v>-0.0029850746268657025</v>
      </c>
      <c r="O33" s="40">
        <v>596</v>
      </c>
      <c r="P33" s="38">
        <v>914</v>
      </c>
      <c r="Q33" s="6">
        <v>318</v>
      </c>
      <c r="R33" s="134">
        <v>0.5335570469798658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s="17" customFormat="1" ht="12.75">
      <c r="A34" s="360"/>
      <c r="B34" s="98" t="s">
        <v>29</v>
      </c>
      <c r="C34" s="127">
        <v>6900</v>
      </c>
      <c r="D34" s="64">
        <v>6936</v>
      </c>
      <c r="E34" s="121">
        <v>36</v>
      </c>
      <c r="F34" s="135">
        <v>0.00521739130434784</v>
      </c>
      <c r="G34" s="66">
        <v>14109</v>
      </c>
      <c r="H34" s="64">
        <v>15069</v>
      </c>
      <c r="I34" s="121">
        <v>960</v>
      </c>
      <c r="J34" s="131">
        <v>0.06804167552625984</v>
      </c>
      <c r="K34" s="66">
        <v>1199</v>
      </c>
      <c r="L34" s="64">
        <v>829</v>
      </c>
      <c r="M34" s="121">
        <v>-370</v>
      </c>
      <c r="N34" s="135">
        <v>-0.3085904920767306</v>
      </c>
      <c r="O34" s="66">
        <v>3197</v>
      </c>
      <c r="P34" s="64">
        <v>2265</v>
      </c>
      <c r="Q34" s="121">
        <v>-932</v>
      </c>
      <c r="R34" s="135">
        <v>-0.2915233030966531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55" s="37" customFormat="1" ht="11.25">
      <c r="A35" s="35"/>
      <c r="B35" s="99" t="s">
        <v>6</v>
      </c>
      <c r="C35" s="72">
        <v>112692</v>
      </c>
      <c r="D35" s="23">
        <v>126404</v>
      </c>
      <c r="E35" s="23">
        <v>13712</v>
      </c>
      <c r="F35" s="136">
        <v>0.12167678273524296</v>
      </c>
      <c r="G35" s="72">
        <v>255911</v>
      </c>
      <c r="H35" s="23">
        <v>294251</v>
      </c>
      <c r="I35" s="23">
        <v>38340</v>
      </c>
      <c r="J35" s="132">
        <v>0.14981771006326428</v>
      </c>
      <c r="K35" s="72">
        <v>28516</v>
      </c>
      <c r="L35" s="23">
        <v>25701</v>
      </c>
      <c r="M35" s="23">
        <v>-2815</v>
      </c>
      <c r="N35" s="136">
        <v>-0.09871651002945714</v>
      </c>
      <c r="O35" s="72">
        <v>65521</v>
      </c>
      <c r="P35" s="23">
        <v>65214</v>
      </c>
      <c r="Q35" s="23">
        <v>-307</v>
      </c>
      <c r="R35" s="136">
        <v>-0.004685520672761401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2:18" s="5" customFormat="1" ht="13.5" thickBot="1">
      <c r="B36" s="10"/>
      <c r="C36" s="11"/>
      <c r="D36" s="11"/>
      <c r="E36" s="11"/>
      <c r="F36" s="24"/>
      <c r="G36" s="11"/>
      <c r="H36" s="11"/>
      <c r="I36" s="11"/>
      <c r="J36" s="24"/>
      <c r="K36" s="11"/>
      <c r="L36" s="11"/>
      <c r="M36" s="11"/>
      <c r="N36" s="24"/>
      <c r="O36" s="11"/>
      <c r="P36" s="11"/>
      <c r="Q36" s="11"/>
      <c r="R36" s="24"/>
    </row>
    <row r="37" spans="1:18" s="22" customFormat="1" ht="18.75" thickTop="1">
      <c r="A37" s="338" t="s">
        <v>59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40"/>
    </row>
    <row r="38" spans="1:18" ht="15.75">
      <c r="A38" s="341" t="str">
        <f>A2</f>
        <v>MESE DI DICEMBRE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3"/>
    </row>
    <row r="39" spans="1:18" ht="12.75">
      <c r="A39" s="344" t="s">
        <v>19</v>
      </c>
      <c r="B39" s="347" t="s">
        <v>5</v>
      </c>
      <c r="C39" s="349" t="s">
        <v>2</v>
      </c>
      <c r="D39" s="350"/>
      <c r="E39" s="350"/>
      <c r="F39" s="350"/>
      <c r="G39" s="350"/>
      <c r="H39" s="350"/>
      <c r="I39" s="350"/>
      <c r="J39" s="351"/>
      <c r="K39" s="352" t="s">
        <v>4</v>
      </c>
      <c r="L39" s="353"/>
      <c r="M39" s="353"/>
      <c r="N39" s="353"/>
      <c r="O39" s="353"/>
      <c r="P39" s="353"/>
      <c r="Q39" s="353"/>
      <c r="R39" s="354"/>
    </row>
    <row r="40" spans="1:18" ht="12.75">
      <c r="A40" s="345"/>
      <c r="B40" s="333"/>
      <c r="C40" s="355" t="s">
        <v>0</v>
      </c>
      <c r="D40" s="355"/>
      <c r="E40" s="355"/>
      <c r="F40" s="355"/>
      <c r="G40" s="355" t="s">
        <v>1</v>
      </c>
      <c r="H40" s="355"/>
      <c r="I40" s="355"/>
      <c r="J40" s="356"/>
      <c r="K40" s="357" t="s">
        <v>0</v>
      </c>
      <c r="L40" s="355"/>
      <c r="M40" s="355"/>
      <c r="N40" s="355"/>
      <c r="O40" s="355" t="s">
        <v>1</v>
      </c>
      <c r="P40" s="355"/>
      <c r="Q40" s="355"/>
      <c r="R40" s="358"/>
    </row>
    <row r="41" spans="1:18" s="34" customFormat="1" ht="13.5" thickBot="1">
      <c r="A41" s="346"/>
      <c r="B41" s="348"/>
      <c r="C41" s="26">
        <v>1998</v>
      </c>
      <c r="D41" s="27">
        <v>1999</v>
      </c>
      <c r="E41" s="28" t="s">
        <v>61</v>
      </c>
      <c r="F41" s="28" t="s">
        <v>3</v>
      </c>
      <c r="G41" s="26">
        <v>1998</v>
      </c>
      <c r="H41" s="29">
        <v>1999</v>
      </c>
      <c r="I41" s="28" t="s">
        <v>61</v>
      </c>
      <c r="J41" s="128" t="s">
        <v>3</v>
      </c>
      <c r="K41" s="30">
        <v>1998</v>
      </c>
      <c r="L41" s="27">
        <v>1999</v>
      </c>
      <c r="M41" s="28" t="s">
        <v>61</v>
      </c>
      <c r="N41" s="28" t="s">
        <v>3</v>
      </c>
      <c r="O41" s="26">
        <v>1998</v>
      </c>
      <c r="P41" s="29">
        <v>1999</v>
      </c>
      <c r="Q41" s="28" t="s">
        <v>61</v>
      </c>
      <c r="R41" s="31" t="s">
        <v>3</v>
      </c>
    </row>
    <row r="42" spans="1:19" ht="13.5" thickTop="1">
      <c r="A42" s="336" t="s">
        <v>21</v>
      </c>
      <c r="B42" s="82" t="s">
        <v>39</v>
      </c>
      <c r="C42" s="295">
        <v>1246</v>
      </c>
      <c r="D42" s="296">
        <v>1194</v>
      </c>
      <c r="E42" s="297">
        <v>-52</v>
      </c>
      <c r="F42" s="298">
        <v>-0.0417335473515249</v>
      </c>
      <c r="G42" s="299">
        <v>1921</v>
      </c>
      <c r="H42" s="296">
        <v>1804</v>
      </c>
      <c r="I42" s="297">
        <v>-117</v>
      </c>
      <c r="J42" s="300">
        <v>-0.0609057782404997</v>
      </c>
      <c r="K42" s="299">
        <v>290</v>
      </c>
      <c r="L42" s="296">
        <v>230</v>
      </c>
      <c r="M42" s="297">
        <v>-60</v>
      </c>
      <c r="N42" s="298">
        <v>-0.2068965517241379</v>
      </c>
      <c r="O42" s="299">
        <v>632</v>
      </c>
      <c r="P42" s="296">
        <v>552</v>
      </c>
      <c r="Q42" s="297">
        <v>-80</v>
      </c>
      <c r="R42" s="301">
        <v>-0.12658227848101267</v>
      </c>
      <c r="S42" s="92"/>
    </row>
    <row r="43" spans="1:19" ht="12.75">
      <c r="A43" s="337"/>
      <c r="B43" s="83" t="s">
        <v>40</v>
      </c>
      <c r="C43" s="302">
        <v>0</v>
      </c>
      <c r="D43" s="303">
        <v>0</v>
      </c>
      <c r="E43" s="304">
        <v>0</v>
      </c>
      <c r="F43" s="305">
        <v>0</v>
      </c>
      <c r="G43" s="306">
        <v>0</v>
      </c>
      <c r="H43" s="303">
        <v>0</v>
      </c>
      <c r="I43" s="304">
        <v>0</v>
      </c>
      <c r="J43" s="307">
        <v>0</v>
      </c>
      <c r="K43" s="306">
        <v>0</v>
      </c>
      <c r="L43" s="303">
        <v>0</v>
      </c>
      <c r="M43" s="304">
        <v>0</v>
      </c>
      <c r="N43" s="305">
        <v>0</v>
      </c>
      <c r="O43" s="306">
        <v>0</v>
      </c>
      <c r="P43" s="303">
        <v>0</v>
      </c>
      <c r="Q43" s="304">
        <v>0</v>
      </c>
      <c r="R43" s="308">
        <v>0</v>
      </c>
      <c r="S43" s="92"/>
    </row>
    <row r="44" spans="1:19" s="21" customFormat="1" ht="12.75">
      <c r="A44" s="337"/>
      <c r="B44" s="100" t="s">
        <v>30</v>
      </c>
      <c r="C44" s="309">
        <v>0</v>
      </c>
      <c r="D44" s="303">
        <v>0</v>
      </c>
      <c r="E44" s="304">
        <v>0</v>
      </c>
      <c r="F44" s="305">
        <v>0</v>
      </c>
      <c r="G44" s="310">
        <v>0</v>
      </c>
      <c r="H44" s="303">
        <v>0</v>
      </c>
      <c r="I44" s="304">
        <v>0</v>
      </c>
      <c r="J44" s="307">
        <v>0</v>
      </c>
      <c r="K44" s="310">
        <v>0</v>
      </c>
      <c r="L44" s="303">
        <v>0</v>
      </c>
      <c r="M44" s="304">
        <v>0</v>
      </c>
      <c r="N44" s="305">
        <v>0</v>
      </c>
      <c r="O44" s="306">
        <v>0</v>
      </c>
      <c r="P44" s="303">
        <v>0</v>
      </c>
      <c r="Q44" s="304">
        <v>0</v>
      </c>
      <c r="R44" s="308">
        <v>0</v>
      </c>
      <c r="S44" s="65"/>
    </row>
    <row r="45" spans="1:19" s="19" customFormat="1" ht="12.75">
      <c r="A45" s="334" t="s">
        <v>26</v>
      </c>
      <c r="B45" s="83" t="s">
        <v>41</v>
      </c>
      <c r="C45" s="302">
        <v>0</v>
      </c>
      <c r="D45" s="303">
        <v>0</v>
      </c>
      <c r="E45" s="304">
        <v>0</v>
      </c>
      <c r="F45" s="305">
        <v>0</v>
      </c>
      <c r="G45" s="306">
        <v>874</v>
      </c>
      <c r="H45" s="303">
        <v>0</v>
      </c>
      <c r="I45" s="304">
        <v>-874</v>
      </c>
      <c r="J45" s="307">
        <v>-1</v>
      </c>
      <c r="K45" s="306">
        <v>0</v>
      </c>
      <c r="L45" s="303">
        <v>0</v>
      </c>
      <c r="M45" s="304">
        <v>0</v>
      </c>
      <c r="N45" s="305">
        <v>0</v>
      </c>
      <c r="O45" s="306">
        <v>0</v>
      </c>
      <c r="P45" s="303">
        <v>0</v>
      </c>
      <c r="Q45" s="304">
        <v>0</v>
      </c>
      <c r="R45" s="308">
        <v>0</v>
      </c>
      <c r="S45" s="93"/>
    </row>
    <row r="46" spans="1:19" s="21" customFormat="1" ht="12.75">
      <c r="A46" s="334"/>
      <c r="B46" s="116" t="s">
        <v>31</v>
      </c>
      <c r="C46" s="309">
        <v>0</v>
      </c>
      <c r="D46" s="303">
        <v>75</v>
      </c>
      <c r="E46" s="304">
        <v>75</v>
      </c>
      <c r="F46" s="305">
        <v>75</v>
      </c>
      <c r="G46" s="310">
        <v>0</v>
      </c>
      <c r="H46" s="303">
        <v>298</v>
      </c>
      <c r="I46" s="304">
        <v>298</v>
      </c>
      <c r="J46" s="307">
        <v>298</v>
      </c>
      <c r="K46" s="310">
        <v>0</v>
      </c>
      <c r="L46" s="303">
        <v>0</v>
      </c>
      <c r="M46" s="304">
        <v>0</v>
      </c>
      <c r="N46" s="305">
        <v>0</v>
      </c>
      <c r="O46" s="306">
        <v>0</v>
      </c>
      <c r="P46" s="303">
        <v>0</v>
      </c>
      <c r="Q46" s="304">
        <v>0</v>
      </c>
      <c r="R46" s="308">
        <v>0</v>
      </c>
      <c r="S46" s="65"/>
    </row>
    <row r="47" spans="1:19" s="19" customFormat="1" ht="12.75">
      <c r="A47" s="334" t="s">
        <v>20</v>
      </c>
      <c r="B47" s="83" t="s">
        <v>42</v>
      </c>
      <c r="C47" s="302">
        <v>8</v>
      </c>
      <c r="D47" s="303">
        <v>31</v>
      </c>
      <c r="E47" s="304">
        <v>23</v>
      </c>
      <c r="F47" s="305">
        <v>2.875</v>
      </c>
      <c r="G47" s="306">
        <v>20</v>
      </c>
      <c r="H47" s="303">
        <v>164</v>
      </c>
      <c r="I47" s="304">
        <v>144</v>
      </c>
      <c r="J47" s="307">
        <v>7.2</v>
      </c>
      <c r="K47" s="306">
        <v>6</v>
      </c>
      <c r="L47" s="303">
        <v>32</v>
      </c>
      <c r="M47" s="304">
        <v>26</v>
      </c>
      <c r="N47" s="305">
        <v>4.333333333333333</v>
      </c>
      <c r="O47" s="306">
        <v>21</v>
      </c>
      <c r="P47" s="303">
        <v>146</v>
      </c>
      <c r="Q47" s="304">
        <v>125</v>
      </c>
      <c r="R47" s="308">
        <v>5.9523809523809526</v>
      </c>
      <c r="S47" s="93"/>
    </row>
    <row r="48" spans="1:19" ht="12.75">
      <c r="A48" s="334"/>
      <c r="B48" s="83" t="s">
        <v>43</v>
      </c>
      <c r="C48" s="302">
        <v>31</v>
      </c>
      <c r="D48" s="303">
        <v>20</v>
      </c>
      <c r="E48" s="304">
        <v>-11</v>
      </c>
      <c r="F48" s="305">
        <v>-0.3548387096774194</v>
      </c>
      <c r="G48" s="306">
        <v>57</v>
      </c>
      <c r="H48" s="303">
        <v>37</v>
      </c>
      <c r="I48" s="304">
        <v>-20</v>
      </c>
      <c r="J48" s="307">
        <v>-0.3508771929824561</v>
      </c>
      <c r="K48" s="306">
        <v>4</v>
      </c>
      <c r="L48" s="303">
        <v>2</v>
      </c>
      <c r="M48" s="304">
        <v>-2</v>
      </c>
      <c r="N48" s="305">
        <v>-0.5</v>
      </c>
      <c r="O48" s="306">
        <v>4</v>
      </c>
      <c r="P48" s="303">
        <v>3</v>
      </c>
      <c r="Q48" s="304">
        <v>-1</v>
      </c>
      <c r="R48" s="308">
        <v>-0.25</v>
      </c>
      <c r="S48" s="92"/>
    </row>
    <row r="49" spans="1:19" ht="12.75">
      <c r="A49" s="334"/>
      <c r="B49" s="83" t="s">
        <v>44</v>
      </c>
      <c r="C49" s="302">
        <v>429</v>
      </c>
      <c r="D49" s="303">
        <v>407</v>
      </c>
      <c r="E49" s="304">
        <v>-22</v>
      </c>
      <c r="F49" s="305">
        <v>-0.05128205128205132</v>
      </c>
      <c r="G49" s="306">
        <v>1699</v>
      </c>
      <c r="H49" s="303">
        <v>3153</v>
      </c>
      <c r="I49" s="304">
        <v>1454</v>
      </c>
      <c r="J49" s="307">
        <v>0.8557975279576222</v>
      </c>
      <c r="K49" s="306">
        <v>79</v>
      </c>
      <c r="L49" s="303">
        <v>72</v>
      </c>
      <c r="M49" s="304">
        <v>-7</v>
      </c>
      <c r="N49" s="305">
        <v>-0.08860759493670889</v>
      </c>
      <c r="O49" s="306">
        <v>127</v>
      </c>
      <c r="P49" s="303">
        <v>179</v>
      </c>
      <c r="Q49" s="304">
        <v>52</v>
      </c>
      <c r="R49" s="308">
        <v>0.40944881889763773</v>
      </c>
      <c r="S49" s="92"/>
    </row>
    <row r="50" spans="1:19" ht="12.75">
      <c r="A50" s="334"/>
      <c r="B50" s="83" t="s">
        <v>45</v>
      </c>
      <c r="C50" s="302">
        <v>35</v>
      </c>
      <c r="D50" s="303">
        <v>12</v>
      </c>
      <c r="E50" s="304">
        <v>-23</v>
      </c>
      <c r="F50" s="305">
        <v>-0.6571428571428571</v>
      </c>
      <c r="G50" s="306">
        <v>40</v>
      </c>
      <c r="H50" s="303">
        <v>30</v>
      </c>
      <c r="I50" s="304">
        <v>-10</v>
      </c>
      <c r="J50" s="307">
        <v>-0.25</v>
      </c>
      <c r="K50" s="306">
        <v>92</v>
      </c>
      <c r="L50" s="303">
        <v>351</v>
      </c>
      <c r="M50" s="304">
        <v>259</v>
      </c>
      <c r="N50" s="305">
        <v>2.8152173913043477</v>
      </c>
      <c r="O50" s="306">
        <v>119</v>
      </c>
      <c r="P50" s="303">
        <v>558</v>
      </c>
      <c r="Q50" s="304">
        <v>439</v>
      </c>
      <c r="R50" s="308">
        <v>3.689075630252101</v>
      </c>
      <c r="S50" s="92"/>
    </row>
    <row r="51" spans="1:19" s="21" customFormat="1" ht="12.75">
      <c r="A51" s="334"/>
      <c r="B51" s="100" t="s">
        <v>32</v>
      </c>
      <c r="C51" s="309">
        <v>430</v>
      </c>
      <c r="D51" s="303">
        <v>310</v>
      </c>
      <c r="E51" s="304">
        <v>-120</v>
      </c>
      <c r="F51" s="305">
        <v>-0.2790697674418605</v>
      </c>
      <c r="G51" s="310">
        <v>1105</v>
      </c>
      <c r="H51" s="303">
        <v>886</v>
      </c>
      <c r="I51" s="304">
        <v>-219</v>
      </c>
      <c r="J51" s="307">
        <v>-0.19819004524886874</v>
      </c>
      <c r="K51" s="310">
        <v>142</v>
      </c>
      <c r="L51" s="303">
        <v>136</v>
      </c>
      <c r="M51" s="304">
        <v>-6</v>
      </c>
      <c r="N51" s="305">
        <v>-0.04225352112676062</v>
      </c>
      <c r="O51" s="306">
        <v>4273</v>
      </c>
      <c r="P51" s="303">
        <v>4556</v>
      </c>
      <c r="Q51" s="304">
        <v>283</v>
      </c>
      <c r="R51" s="308">
        <v>0.06622981511818393</v>
      </c>
      <c r="S51" s="65"/>
    </row>
    <row r="52" spans="1:19" s="19" customFormat="1" ht="12.75">
      <c r="A52" s="334" t="s">
        <v>24</v>
      </c>
      <c r="B52" s="83" t="s">
        <v>46</v>
      </c>
      <c r="C52" s="302">
        <v>0</v>
      </c>
      <c r="D52" s="303">
        <v>0</v>
      </c>
      <c r="E52" s="304">
        <v>0</v>
      </c>
      <c r="F52" s="305">
        <v>0</v>
      </c>
      <c r="G52" s="306">
        <v>0</v>
      </c>
      <c r="H52" s="303">
        <v>0</v>
      </c>
      <c r="I52" s="304">
        <v>0</v>
      </c>
      <c r="J52" s="307">
        <v>0</v>
      </c>
      <c r="K52" s="306">
        <v>0</v>
      </c>
      <c r="L52" s="303">
        <v>0</v>
      </c>
      <c r="M52" s="304">
        <v>0</v>
      </c>
      <c r="N52" s="305">
        <v>0</v>
      </c>
      <c r="O52" s="306">
        <v>0</v>
      </c>
      <c r="P52" s="303">
        <v>0</v>
      </c>
      <c r="Q52" s="304">
        <v>0</v>
      </c>
      <c r="R52" s="308">
        <v>0</v>
      </c>
      <c r="S52" s="93"/>
    </row>
    <row r="53" spans="1:19" ht="12.75">
      <c r="A53" s="334"/>
      <c r="B53" s="83" t="s">
        <v>47</v>
      </c>
      <c r="C53" s="302">
        <v>10</v>
      </c>
      <c r="D53" s="303">
        <v>54</v>
      </c>
      <c r="E53" s="304">
        <v>44</v>
      </c>
      <c r="F53" s="305">
        <v>4.4</v>
      </c>
      <c r="G53" s="306">
        <v>12</v>
      </c>
      <c r="H53" s="303">
        <v>199</v>
      </c>
      <c r="I53" s="304">
        <v>187</v>
      </c>
      <c r="J53" s="307">
        <v>15.583333333333332</v>
      </c>
      <c r="K53" s="306">
        <v>2</v>
      </c>
      <c r="L53" s="303">
        <v>4</v>
      </c>
      <c r="M53" s="304">
        <v>2</v>
      </c>
      <c r="N53" s="305">
        <v>1</v>
      </c>
      <c r="O53" s="306">
        <v>4</v>
      </c>
      <c r="P53" s="303">
        <v>4</v>
      </c>
      <c r="Q53" s="304">
        <v>0</v>
      </c>
      <c r="R53" s="308">
        <v>0</v>
      </c>
      <c r="S53" s="92"/>
    </row>
    <row r="54" spans="1:19" s="21" customFormat="1" ht="12.75">
      <c r="A54" s="334"/>
      <c r="B54" s="100" t="s">
        <v>33</v>
      </c>
      <c r="C54" s="309">
        <v>0</v>
      </c>
      <c r="D54" s="303">
        <v>0</v>
      </c>
      <c r="E54" s="304">
        <v>0</v>
      </c>
      <c r="F54" s="305">
        <v>0</v>
      </c>
      <c r="G54" s="310">
        <v>0</v>
      </c>
      <c r="H54" s="303">
        <v>0</v>
      </c>
      <c r="I54" s="304">
        <v>0</v>
      </c>
      <c r="J54" s="307">
        <v>0</v>
      </c>
      <c r="K54" s="310">
        <v>0</v>
      </c>
      <c r="L54" s="303">
        <v>0</v>
      </c>
      <c r="M54" s="304">
        <v>0</v>
      </c>
      <c r="N54" s="305">
        <v>0</v>
      </c>
      <c r="O54" s="306">
        <v>0</v>
      </c>
      <c r="P54" s="303">
        <v>0</v>
      </c>
      <c r="Q54" s="304">
        <v>0</v>
      </c>
      <c r="R54" s="308">
        <v>0</v>
      </c>
      <c r="S54" s="65"/>
    </row>
    <row r="55" spans="1:19" s="19" customFormat="1" ht="12.75">
      <c r="A55" s="334" t="s">
        <v>22</v>
      </c>
      <c r="B55" s="83" t="s">
        <v>48</v>
      </c>
      <c r="C55" s="302">
        <v>3</v>
      </c>
      <c r="D55" s="303">
        <v>0</v>
      </c>
      <c r="E55" s="304">
        <v>-3</v>
      </c>
      <c r="F55" s="305">
        <v>-1</v>
      </c>
      <c r="G55" s="306">
        <v>8</v>
      </c>
      <c r="H55" s="303">
        <v>0</v>
      </c>
      <c r="I55" s="304">
        <v>-8</v>
      </c>
      <c r="J55" s="307">
        <v>-1</v>
      </c>
      <c r="K55" s="306">
        <v>7</v>
      </c>
      <c r="L55" s="303">
        <v>5</v>
      </c>
      <c r="M55" s="304">
        <v>-2</v>
      </c>
      <c r="N55" s="305">
        <v>-0.2857142857142857</v>
      </c>
      <c r="O55" s="306">
        <v>38</v>
      </c>
      <c r="P55" s="303">
        <v>20</v>
      </c>
      <c r="Q55" s="304">
        <v>-18</v>
      </c>
      <c r="R55" s="308">
        <v>-0.4736842105263158</v>
      </c>
      <c r="S55" s="93"/>
    </row>
    <row r="56" spans="1:19" ht="12.75">
      <c r="A56" s="334"/>
      <c r="B56" s="83" t="s">
        <v>49</v>
      </c>
      <c r="C56" s="302">
        <v>0</v>
      </c>
      <c r="D56" s="303">
        <v>12</v>
      </c>
      <c r="E56" s="304">
        <v>12</v>
      </c>
      <c r="F56" s="305">
        <v>12</v>
      </c>
      <c r="G56" s="306">
        <v>0</v>
      </c>
      <c r="H56" s="303">
        <v>12</v>
      </c>
      <c r="I56" s="304">
        <v>12</v>
      </c>
      <c r="J56" s="307">
        <v>12</v>
      </c>
      <c r="K56" s="306">
        <v>0</v>
      </c>
      <c r="L56" s="303">
        <v>0</v>
      </c>
      <c r="M56" s="304">
        <v>0</v>
      </c>
      <c r="N56" s="305">
        <v>0</v>
      </c>
      <c r="O56" s="306">
        <v>0</v>
      </c>
      <c r="P56" s="303">
        <v>0</v>
      </c>
      <c r="Q56" s="304">
        <v>0</v>
      </c>
      <c r="R56" s="308">
        <v>0</v>
      </c>
      <c r="S56" s="92"/>
    </row>
    <row r="57" spans="1:19" ht="12.75">
      <c r="A57" s="334"/>
      <c r="B57" s="83" t="s">
        <v>50</v>
      </c>
      <c r="C57" s="302">
        <v>40</v>
      </c>
      <c r="D57" s="303">
        <v>49</v>
      </c>
      <c r="E57" s="304">
        <v>9</v>
      </c>
      <c r="F57" s="305">
        <v>0.225</v>
      </c>
      <c r="G57" s="306">
        <v>121</v>
      </c>
      <c r="H57" s="303">
        <v>142</v>
      </c>
      <c r="I57" s="304">
        <v>21</v>
      </c>
      <c r="J57" s="307">
        <v>0.17355371900826455</v>
      </c>
      <c r="K57" s="306">
        <v>12</v>
      </c>
      <c r="L57" s="303">
        <v>16</v>
      </c>
      <c r="M57" s="304">
        <v>4</v>
      </c>
      <c r="N57" s="305">
        <v>0.33333333333333326</v>
      </c>
      <c r="O57" s="306">
        <v>65</v>
      </c>
      <c r="P57" s="303">
        <v>110</v>
      </c>
      <c r="Q57" s="304">
        <v>45</v>
      </c>
      <c r="R57" s="308">
        <v>0.6923076923076923</v>
      </c>
      <c r="S57" s="92"/>
    </row>
    <row r="58" spans="1:19" ht="12.75">
      <c r="A58" s="334"/>
      <c r="B58" s="83" t="s">
        <v>51</v>
      </c>
      <c r="C58" s="302">
        <v>10</v>
      </c>
      <c r="D58" s="303">
        <v>6</v>
      </c>
      <c r="E58" s="304">
        <v>-4</v>
      </c>
      <c r="F58" s="305">
        <v>-0.4</v>
      </c>
      <c r="G58" s="306">
        <v>6945</v>
      </c>
      <c r="H58" s="303">
        <v>5587</v>
      </c>
      <c r="I58" s="304">
        <v>-1358</v>
      </c>
      <c r="J58" s="307">
        <v>-0.1955363570914327</v>
      </c>
      <c r="K58" s="306">
        <v>7</v>
      </c>
      <c r="L58" s="303">
        <v>2</v>
      </c>
      <c r="M58" s="304">
        <v>-5</v>
      </c>
      <c r="N58" s="305">
        <v>-0.7142857142857143</v>
      </c>
      <c r="O58" s="306">
        <v>493</v>
      </c>
      <c r="P58" s="303">
        <v>361</v>
      </c>
      <c r="Q58" s="304">
        <v>-132</v>
      </c>
      <c r="R58" s="308">
        <v>-0.2677484787018256</v>
      </c>
      <c r="S58" s="92"/>
    </row>
    <row r="59" spans="1:19" ht="12.75">
      <c r="A59" s="334"/>
      <c r="B59" s="83" t="s">
        <v>54</v>
      </c>
      <c r="C59" s="302">
        <v>0</v>
      </c>
      <c r="D59" s="303">
        <v>0</v>
      </c>
      <c r="E59" s="304">
        <v>0</v>
      </c>
      <c r="F59" s="305">
        <v>0</v>
      </c>
      <c r="G59" s="306">
        <v>0</v>
      </c>
      <c r="H59" s="303">
        <v>0</v>
      </c>
      <c r="I59" s="304">
        <v>0</v>
      </c>
      <c r="J59" s="307">
        <v>0</v>
      </c>
      <c r="K59" s="306">
        <v>0</v>
      </c>
      <c r="L59" s="303">
        <v>0</v>
      </c>
      <c r="M59" s="304">
        <v>0</v>
      </c>
      <c r="N59" s="305">
        <v>0</v>
      </c>
      <c r="O59" s="306">
        <v>0</v>
      </c>
      <c r="P59" s="303">
        <v>0</v>
      </c>
      <c r="Q59" s="304">
        <v>0</v>
      </c>
      <c r="R59" s="308">
        <v>0</v>
      </c>
      <c r="S59" s="92"/>
    </row>
    <row r="60" spans="1:19" ht="12.75">
      <c r="A60" s="334"/>
      <c r="B60" s="83" t="s">
        <v>52</v>
      </c>
      <c r="C60" s="302">
        <v>0</v>
      </c>
      <c r="D60" s="303">
        <v>4</v>
      </c>
      <c r="E60" s="304">
        <v>4</v>
      </c>
      <c r="F60" s="305">
        <v>4</v>
      </c>
      <c r="G60" s="306">
        <v>0</v>
      </c>
      <c r="H60" s="303">
        <v>12</v>
      </c>
      <c r="I60" s="304">
        <v>12</v>
      </c>
      <c r="J60" s="307">
        <v>12</v>
      </c>
      <c r="K60" s="306">
        <v>0</v>
      </c>
      <c r="L60" s="303">
        <v>20</v>
      </c>
      <c r="M60" s="304">
        <v>20</v>
      </c>
      <c r="N60" s="305">
        <v>20</v>
      </c>
      <c r="O60" s="306">
        <v>0</v>
      </c>
      <c r="P60" s="303">
        <v>140</v>
      </c>
      <c r="Q60" s="304">
        <v>140</v>
      </c>
      <c r="R60" s="308">
        <v>140</v>
      </c>
      <c r="S60" s="92"/>
    </row>
    <row r="61" spans="1:19" ht="12.75">
      <c r="A61" s="334"/>
      <c r="B61" s="87" t="s">
        <v>53</v>
      </c>
      <c r="C61" s="309">
        <v>4</v>
      </c>
      <c r="D61" s="303">
        <v>38</v>
      </c>
      <c r="E61" s="304">
        <v>34</v>
      </c>
      <c r="F61" s="305">
        <v>8.5</v>
      </c>
      <c r="G61" s="310">
        <v>66</v>
      </c>
      <c r="H61" s="303">
        <v>58</v>
      </c>
      <c r="I61" s="304">
        <v>-8</v>
      </c>
      <c r="J61" s="307">
        <v>-0.12121212121212122</v>
      </c>
      <c r="K61" s="310">
        <v>2</v>
      </c>
      <c r="L61" s="303">
        <v>16</v>
      </c>
      <c r="M61" s="304">
        <v>14</v>
      </c>
      <c r="N61" s="305">
        <v>7</v>
      </c>
      <c r="O61" s="306">
        <v>14</v>
      </c>
      <c r="P61" s="303">
        <v>92</v>
      </c>
      <c r="Q61" s="304">
        <v>78</v>
      </c>
      <c r="R61" s="308">
        <v>5.571428571428571</v>
      </c>
      <c r="S61" s="92"/>
    </row>
    <row r="62" spans="1:19" s="21" customFormat="1" ht="12.75">
      <c r="A62" s="334"/>
      <c r="B62" s="100" t="s">
        <v>34</v>
      </c>
      <c r="C62" s="302">
        <v>4</v>
      </c>
      <c r="D62" s="303">
        <v>40</v>
      </c>
      <c r="E62" s="304">
        <v>36</v>
      </c>
      <c r="F62" s="305">
        <v>9</v>
      </c>
      <c r="G62" s="306">
        <v>31</v>
      </c>
      <c r="H62" s="303">
        <v>96</v>
      </c>
      <c r="I62" s="304">
        <v>65</v>
      </c>
      <c r="J62" s="307">
        <v>2.096774193548387</v>
      </c>
      <c r="K62" s="306">
        <v>9</v>
      </c>
      <c r="L62" s="303">
        <v>24</v>
      </c>
      <c r="M62" s="304">
        <v>15</v>
      </c>
      <c r="N62" s="305">
        <v>1.6666666666666665</v>
      </c>
      <c r="O62" s="310">
        <v>13</v>
      </c>
      <c r="P62" s="303">
        <v>47</v>
      </c>
      <c r="Q62" s="304">
        <v>34</v>
      </c>
      <c r="R62" s="308">
        <v>2.6153846153846154</v>
      </c>
      <c r="S62" s="65"/>
    </row>
    <row r="63" spans="1:19" s="19" customFormat="1" ht="12.75">
      <c r="A63" s="334" t="s">
        <v>23</v>
      </c>
      <c r="B63" s="83" t="s">
        <v>55</v>
      </c>
      <c r="C63" s="302">
        <v>0</v>
      </c>
      <c r="D63" s="303">
        <v>0</v>
      </c>
      <c r="E63" s="304">
        <v>0</v>
      </c>
      <c r="F63" s="305">
        <v>0</v>
      </c>
      <c r="G63" s="306">
        <v>0</v>
      </c>
      <c r="H63" s="303">
        <v>0</v>
      </c>
      <c r="I63" s="304">
        <v>0</v>
      </c>
      <c r="J63" s="307">
        <v>0</v>
      </c>
      <c r="K63" s="306">
        <v>0</v>
      </c>
      <c r="L63" s="303">
        <v>2</v>
      </c>
      <c r="M63" s="304">
        <v>2</v>
      </c>
      <c r="N63" s="305">
        <v>2</v>
      </c>
      <c r="O63" s="310">
        <v>0</v>
      </c>
      <c r="P63" s="303">
        <v>2</v>
      </c>
      <c r="Q63" s="304">
        <v>2</v>
      </c>
      <c r="R63" s="308">
        <v>2</v>
      </c>
      <c r="S63" s="93"/>
    </row>
    <row r="64" spans="1:19" ht="12.75">
      <c r="A64" s="334"/>
      <c r="B64" s="83" t="s">
        <v>28</v>
      </c>
      <c r="C64" s="302">
        <v>43</v>
      </c>
      <c r="D64" s="303">
        <v>21</v>
      </c>
      <c r="E64" s="304">
        <v>-22</v>
      </c>
      <c r="F64" s="305">
        <v>-0.5116279069767442</v>
      </c>
      <c r="G64" s="306">
        <v>369</v>
      </c>
      <c r="H64" s="303">
        <v>222</v>
      </c>
      <c r="I64" s="304">
        <v>-147</v>
      </c>
      <c r="J64" s="307">
        <v>-0.39837398373983735</v>
      </c>
      <c r="K64" s="306">
        <v>37</v>
      </c>
      <c r="L64" s="303">
        <v>38</v>
      </c>
      <c r="M64" s="304">
        <v>1</v>
      </c>
      <c r="N64" s="305">
        <v>0.027027027027026973</v>
      </c>
      <c r="O64" s="310">
        <v>56</v>
      </c>
      <c r="P64" s="303">
        <v>270</v>
      </c>
      <c r="Q64" s="304">
        <v>214</v>
      </c>
      <c r="R64" s="308">
        <v>3.821428571428571</v>
      </c>
      <c r="S64" s="92"/>
    </row>
    <row r="65" spans="1:19" s="21" customFormat="1" ht="12.75">
      <c r="A65" s="334"/>
      <c r="B65" s="119" t="s">
        <v>38</v>
      </c>
      <c r="C65" s="309">
        <v>198</v>
      </c>
      <c r="D65" s="303">
        <v>486</v>
      </c>
      <c r="E65" s="304">
        <v>288</v>
      </c>
      <c r="F65" s="305">
        <v>1.4545454545454546</v>
      </c>
      <c r="G65" s="310">
        <v>282</v>
      </c>
      <c r="H65" s="303">
        <v>843</v>
      </c>
      <c r="I65" s="304">
        <v>561</v>
      </c>
      <c r="J65" s="307">
        <v>1.9893617021276597</v>
      </c>
      <c r="K65" s="310">
        <v>12</v>
      </c>
      <c r="L65" s="303">
        <v>9</v>
      </c>
      <c r="M65" s="304">
        <v>-3</v>
      </c>
      <c r="N65" s="305">
        <v>-0.25</v>
      </c>
      <c r="O65" s="310">
        <v>4</v>
      </c>
      <c r="P65" s="303">
        <v>11</v>
      </c>
      <c r="Q65" s="304">
        <v>7</v>
      </c>
      <c r="R65" s="308">
        <v>1.75</v>
      </c>
      <c r="S65" s="65"/>
    </row>
    <row r="66" spans="1:19" s="73" customFormat="1" ht="12.75">
      <c r="A66" s="120" t="s">
        <v>37</v>
      </c>
      <c r="B66" s="100" t="s">
        <v>35</v>
      </c>
      <c r="C66" s="309">
        <v>126</v>
      </c>
      <c r="D66" s="303">
        <v>206</v>
      </c>
      <c r="E66" s="304">
        <v>80</v>
      </c>
      <c r="F66" s="305">
        <v>0.6349206349206349</v>
      </c>
      <c r="G66" s="310">
        <v>201</v>
      </c>
      <c r="H66" s="303">
        <v>366</v>
      </c>
      <c r="I66" s="304">
        <v>165</v>
      </c>
      <c r="J66" s="307">
        <v>0.8208955223880596</v>
      </c>
      <c r="K66" s="310">
        <v>11</v>
      </c>
      <c r="L66" s="303">
        <v>33</v>
      </c>
      <c r="M66" s="304">
        <v>22</v>
      </c>
      <c r="N66" s="305">
        <v>2</v>
      </c>
      <c r="O66" s="310">
        <v>46</v>
      </c>
      <c r="P66" s="303">
        <v>87</v>
      </c>
      <c r="Q66" s="304">
        <v>41</v>
      </c>
      <c r="R66" s="308">
        <v>0.8913043478260869</v>
      </c>
      <c r="S66" s="94"/>
    </row>
    <row r="67" spans="1:19" s="19" customFormat="1" ht="12.75">
      <c r="A67" s="334" t="s">
        <v>27</v>
      </c>
      <c r="B67" s="83" t="s">
        <v>56</v>
      </c>
      <c r="C67" s="302">
        <v>46</v>
      </c>
      <c r="D67" s="303">
        <v>64</v>
      </c>
      <c r="E67" s="304">
        <v>18</v>
      </c>
      <c r="F67" s="305">
        <v>0.3913043478260869</v>
      </c>
      <c r="G67" s="306">
        <v>61</v>
      </c>
      <c r="H67" s="303">
        <v>171</v>
      </c>
      <c r="I67" s="304">
        <v>110</v>
      </c>
      <c r="J67" s="307">
        <v>1.80327868852459</v>
      </c>
      <c r="K67" s="306">
        <v>6</v>
      </c>
      <c r="L67" s="303">
        <v>14</v>
      </c>
      <c r="M67" s="304">
        <v>8</v>
      </c>
      <c r="N67" s="305">
        <v>1.3333333333333335</v>
      </c>
      <c r="O67" s="310">
        <v>6</v>
      </c>
      <c r="P67" s="303">
        <v>24</v>
      </c>
      <c r="Q67" s="304">
        <v>18</v>
      </c>
      <c r="R67" s="308">
        <v>3</v>
      </c>
      <c r="S67" s="93"/>
    </row>
    <row r="68" spans="1:19" s="21" customFormat="1" ht="12.75">
      <c r="A68" s="334"/>
      <c r="B68" s="100" t="s">
        <v>36</v>
      </c>
      <c r="C68" s="309">
        <v>214</v>
      </c>
      <c r="D68" s="303">
        <v>544</v>
      </c>
      <c r="E68" s="304">
        <v>330</v>
      </c>
      <c r="F68" s="305">
        <v>1.542056074766355</v>
      </c>
      <c r="G68" s="310">
        <v>459</v>
      </c>
      <c r="H68" s="303">
        <v>1803</v>
      </c>
      <c r="I68" s="304">
        <v>1344</v>
      </c>
      <c r="J68" s="307">
        <v>2.9281045751633985</v>
      </c>
      <c r="K68" s="310">
        <v>70</v>
      </c>
      <c r="L68" s="303">
        <v>422</v>
      </c>
      <c r="M68" s="304">
        <v>352</v>
      </c>
      <c r="N68" s="305">
        <v>5.0285714285714285</v>
      </c>
      <c r="O68" s="310">
        <v>254</v>
      </c>
      <c r="P68" s="303">
        <v>4913</v>
      </c>
      <c r="Q68" s="304">
        <v>4659</v>
      </c>
      <c r="R68" s="308">
        <v>18.34251968503937</v>
      </c>
      <c r="S68" s="65"/>
    </row>
    <row r="69" spans="1:19" s="19" customFormat="1" ht="12.75">
      <c r="A69" s="334" t="s">
        <v>25</v>
      </c>
      <c r="B69" s="83" t="s">
        <v>57</v>
      </c>
      <c r="C69" s="302">
        <v>53</v>
      </c>
      <c r="D69" s="303">
        <v>78</v>
      </c>
      <c r="E69" s="304">
        <v>25</v>
      </c>
      <c r="F69" s="305">
        <v>0.47169811320754707</v>
      </c>
      <c r="G69" s="306">
        <v>263</v>
      </c>
      <c r="H69" s="303">
        <v>180</v>
      </c>
      <c r="I69" s="304">
        <v>-83</v>
      </c>
      <c r="J69" s="307">
        <v>-0.31558935361216733</v>
      </c>
      <c r="K69" s="306">
        <v>20</v>
      </c>
      <c r="L69" s="303">
        <v>25</v>
      </c>
      <c r="M69" s="304">
        <v>5</v>
      </c>
      <c r="N69" s="305">
        <v>0.25</v>
      </c>
      <c r="O69" s="310">
        <v>146</v>
      </c>
      <c r="P69" s="303">
        <v>217</v>
      </c>
      <c r="Q69" s="304">
        <v>71</v>
      </c>
      <c r="R69" s="308">
        <v>0.48630136986301364</v>
      </c>
      <c r="S69" s="93"/>
    </row>
    <row r="70" spans="1:19" s="74" customFormat="1" ht="12.75">
      <c r="A70" s="335"/>
      <c r="B70" s="84" t="s">
        <v>29</v>
      </c>
      <c r="C70" s="311">
        <v>469</v>
      </c>
      <c r="D70" s="312">
        <v>790</v>
      </c>
      <c r="E70" s="313">
        <v>321</v>
      </c>
      <c r="F70" s="314">
        <v>0.6844349680170576</v>
      </c>
      <c r="G70" s="315">
        <v>622</v>
      </c>
      <c r="H70" s="312">
        <v>1697</v>
      </c>
      <c r="I70" s="313">
        <v>1075</v>
      </c>
      <c r="J70" s="316">
        <v>1.7282958199356915</v>
      </c>
      <c r="K70" s="315">
        <v>21</v>
      </c>
      <c r="L70" s="312">
        <v>25</v>
      </c>
      <c r="M70" s="313">
        <v>4</v>
      </c>
      <c r="N70" s="314">
        <v>0.19047619047619047</v>
      </c>
      <c r="O70" s="315">
        <v>23</v>
      </c>
      <c r="P70" s="312">
        <v>43</v>
      </c>
      <c r="Q70" s="313">
        <v>20</v>
      </c>
      <c r="R70" s="317">
        <v>0.8695652173913044</v>
      </c>
      <c r="S70" s="96"/>
    </row>
    <row r="71" spans="1:19" s="37" customFormat="1" ht="12">
      <c r="A71" s="35"/>
      <c r="B71" s="99" t="s">
        <v>6</v>
      </c>
      <c r="C71" s="318">
        <v>3399</v>
      </c>
      <c r="D71" s="319">
        <v>4441</v>
      </c>
      <c r="E71" s="319">
        <v>1042</v>
      </c>
      <c r="F71" s="320">
        <v>0.3065607531626948</v>
      </c>
      <c r="G71" s="321">
        <v>15156</v>
      </c>
      <c r="H71" s="319">
        <v>17760</v>
      </c>
      <c r="I71" s="319">
        <v>2604</v>
      </c>
      <c r="J71" s="322">
        <v>0.17181314330958042</v>
      </c>
      <c r="K71" s="321">
        <v>829</v>
      </c>
      <c r="L71" s="319">
        <v>1478</v>
      </c>
      <c r="M71" s="319">
        <v>649</v>
      </c>
      <c r="N71" s="320">
        <v>0.7828709288299156</v>
      </c>
      <c r="O71" s="321">
        <v>6338</v>
      </c>
      <c r="P71" s="319">
        <v>12335</v>
      </c>
      <c r="Q71" s="319">
        <v>5997</v>
      </c>
      <c r="R71" s="323">
        <v>0.9461975386557273</v>
      </c>
      <c r="S71" s="95"/>
    </row>
    <row r="72" spans="2:18" s="5" customFormat="1" ht="12.75">
      <c r="B72" s="10"/>
      <c r="C72" s="11"/>
      <c r="D72" s="11"/>
      <c r="E72" s="11"/>
      <c r="F72" s="24"/>
      <c r="G72" s="11"/>
      <c r="H72" s="11"/>
      <c r="I72" s="11"/>
      <c r="J72" s="24"/>
      <c r="K72" s="11"/>
      <c r="L72" s="11"/>
      <c r="M72" s="11"/>
      <c r="N72" s="24"/>
      <c r="O72" s="11"/>
      <c r="P72" s="11"/>
      <c r="Q72" s="11"/>
      <c r="R72" s="24"/>
    </row>
  </sheetData>
  <mergeCells count="36">
    <mergeCell ref="A55:A62"/>
    <mergeCell ref="A63:A65"/>
    <mergeCell ref="A67:A68"/>
    <mergeCell ref="A69:A70"/>
    <mergeCell ref="A42:A44"/>
    <mergeCell ref="A45:A46"/>
    <mergeCell ref="A47:A51"/>
    <mergeCell ref="A52:A54"/>
    <mergeCell ref="A37:R37"/>
    <mergeCell ref="A38:R38"/>
    <mergeCell ref="A39:A41"/>
    <mergeCell ref="B39:B41"/>
    <mergeCell ref="C39:J39"/>
    <mergeCell ref="K39:R39"/>
    <mergeCell ref="C40:F40"/>
    <mergeCell ref="G40:J40"/>
    <mergeCell ref="K40:N40"/>
    <mergeCell ref="O40:R40"/>
    <mergeCell ref="A1:R1"/>
    <mergeCell ref="A2:R2"/>
    <mergeCell ref="K3:R3"/>
    <mergeCell ref="C4:F4"/>
    <mergeCell ref="G4:J4"/>
    <mergeCell ref="K4:N4"/>
    <mergeCell ref="O4:R4"/>
    <mergeCell ref="B3:B5"/>
    <mergeCell ref="A3:A5"/>
    <mergeCell ref="C3:J3"/>
    <mergeCell ref="A6:A8"/>
    <mergeCell ref="A9:A10"/>
    <mergeCell ref="A11:A15"/>
    <mergeCell ref="A16:A18"/>
    <mergeCell ref="A19:A26"/>
    <mergeCell ref="A27:A29"/>
    <mergeCell ref="A31:A32"/>
    <mergeCell ref="A33:A34"/>
  </mergeCells>
  <printOptions horizontalCentered="1" verticalCentered="1"/>
  <pageMargins left="0.1968503937007874" right="0.2362204724409449" top="0.35433070866141736" bottom="0.5511811023622047" header="0.15748031496062992" footer="0.31496062992125984"/>
  <pageSetup horizontalDpi="600" verticalDpi="600" orientation="landscape" paperSize="9" scale="90" r:id="rId1"/>
  <headerFooter alignWithMargins="0">
    <oddHeader>&amp;C&amp;"Comic Sans MS,Bold"Regione Siciliana - Assessorato Turismo - Osservatorio Turistico</oddHeader>
    <oddFooter>&amp;L&amp;"Comic Sans MS,Regular Corsivo"&amp;8server &amp;F&amp;A&amp;C&amp;"Comic Sans MS,Regular"&amp;9In caso di utilizzo dei dati, pregasi citare la fonte&amp;R&amp;"Comic Sans MS,Regular"Pagina &amp;P di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E183"/>
  <sheetViews>
    <sheetView tabSelected="1" view="pageBreakPreview" zoomScale="75" zoomScaleNormal="50" zoomScaleSheetLayoutView="75" workbookViewId="0" topLeftCell="A1">
      <pane xSplit="2" ySplit="6" topLeftCell="C7" activePane="bottomRight" state="frozen"/>
      <selection pane="topLeft" activeCell="B6" sqref="B6:B34"/>
      <selection pane="topRight" activeCell="B6" sqref="B6:B34"/>
      <selection pane="bottomLeft" activeCell="B6" sqref="B6:B34"/>
      <selection pane="bottomRight" activeCell="A37" sqref="A37"/>
    </sheetView>
  </sheetViews>
  <sheetFormatPr defaultColWidth="9.625" defaultRowHeight="12.75"/>
  <cols>
    <col min="1" max="1" width="3.375" style="46" customWidth="1"/>
    <col min="2" max="2" width="18.625" style="285" customWidth="1"/>
    <col min="3" max="3" width="8.125" style="63" bestFit="1" customWidth="1"/>
    <col min="4" max="4" width="8.125" style="6" bestFit="1" customWidth="1"/>
    <col min="5" max="5" width="7.50390625" style="6" customWidth="1"/>
    <col min="6" max="6" width="8.75390625" style="18" customWidth="1"/>
    <col min="7" max="8" width="9.625" style="6" customWidth="1"/>
    <col min="9" max="9" width="7.50390625" style="6" customWidth="1"/>
    <col min="10" max="10" width="8.25390625" style="18" customWidth="1"/>
    <col min="11" max="12" width="9.625" style="6" customWidth="1"/>
    <col min="13" max="13" width="8.125" style="6" customWidth="1"/>
    <col min="14" max="14" width="7.00390625" style="18" customWidth="1"/>
    <col min="15" max="15" width="7.875" style="6" customWidth="1"/>
    <col min="16" max="16" width="8.00390625" style="6" customWidth="1"/>
    <col min="17" max="17" width="7.50390625" style="6" customWidth="1"/>
    <col min="18" max="18" width="8.875" style="18" customWidth="1"/>
    <col min="19" max="20" width="2.375" style="18" customWidth="1"/>
    <col min="21" max="30" width="2.375" style="46" customWidth="1"/>
    <col min="31" max="16384" width="9.625" style="46" customWidth="1"/>
  </cols>
  <sheetData>
    <row r="1" spans="1:57" s="101" customFormat="1" ht="15" customHeight="1" thickTop="1">
      <c r="A1" s="199"/>
      <c r="B1" s="264"/>
      <c r="C1" s="476" t="s">
        <v>75</v>
      </c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8"/>
      <c r="S1" s="460" t="s">
        <v>74</v>
      </c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s="43" customFormat="1" ht="12.75" customHeight="1" thickBot="1">
      <c r="A2" s="200"/>
      <c r="B2" s="265"/>
      <c r="C2" s="474" t="s">
        <v>79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63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5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s="44" customFormat="1" ht="14.25" customHeight="1">
      <c r="A3" s="201"/>
      <c r="B3" s="266"/>
      <c r="C3" s="469" t="s">
        <v>63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1"/>
      <c r="S3" s="463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5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s="45" customFormat="1" ht="12.75" customHeight="1">
      <c r="A4" s="491" t="s">
        <v>19</v>
      </c>
      <c r="B4" s="485" t="s">
        <v>5</v>
      </c>
      <c r="C4" s="445" t="s">
        <v>2</v>
      </c>
      <c r="D4" s="445"/>
      <c r="E4" s="445"/>
      <c r="F4" s="445"/>
      <c r="G4" s="445"/>
      <c r="H4" s="445"/>
      <c r="I4" s="445"/>
      <c r="J4" s="445"/>
      <c r="K4" s="445" t="s">
        <v>4</v>
      </c>
      <c r="L4" s="445"/>
      <c r="M4" s="445"/>
      <c r="N4" s="445"/>
      <c r="O4" s="445"/>
      <c r="P4" s="445"/>
      <c r="Q4" s="445"/>
      <c r="R4" s="445"/>
      <c r="S4" s="463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5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ht="15" customHeight="1">
      <c r="A5" s="491"/>
      <c r="B5" s="485"/>
      <c r="C5" s="446" t="s">
        <v>0</v>
      </c>
      <c r="D5" s="446"/>
      <c r="E5" s="446"/>
      <c r="F5" s="446"/>
      <c r="G5" s="446" t="s">
        <v>1</v>
      </c>
      <c r="H5" s="446"/>
      <c r="I5" s="446"/>
      <c r="J5" s="446"/>
      <c r="K5" s="446" t="s">
        <v>0</v>
      </c>
      <c r="L5" s="446"/>
      <c r="M5" s="446"/>
      <c r="N5" s="446"/>
      <c r="O5" s="446" t="s">
        <v>1</v>
      </c>
      <c r="P5" s="446"/>
      <c r="Q5" s="446"/>
      <c r="R5" s="446"/>
      <c r="S5" s="466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8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s="48" customFormat="1" ht="13.5" thickBot="1">
      <c r="A6" s="492"/>
      <c r="B6" s="486"/>
      <c r="C6" s="204">
        <v>1998</v>
      </c>
      <c r="D6" s="205">
        <v>1999</v>
      </c>
      <c r="E6" s="262" t="s">
        <v>61</v>
      </c>
      <c r="F6" s="204" t="s">
        <v>3</v>
      </c>
      <c r="G6" s="204">
        <v>1998</v>
      </c>
      <c r="H6" s="206">
        <v>1999</v>
      </c>
      <c r="I6" s="262" t="s">
        <v>61</v>
      </c>
      <c r="J6" s="204" t="s">
        <v>3</v>
      </c>
      <c r="K6" s="204">
        <v>1998</v>
      </c>
      <c r="L6" s="205">
        <v>1999</v>
      </c>
      <c r="M6" s="204" t="s">
        <v>61</v>
      </c>
      <c r="N6" s="204" t="s">
        <v>3</v>
      </c>
      <c r="O6" s="204">
        <v>1998</v>
      </c>
      <c r="P6" s="206">
        <v>1999</v>
      </c>
      <c r="Q6" s="262" t="s">
        <v>61</v>
      </c>
      <c r="R6" s="204" t="s">
        <v>3</v>
      </c>
      <c r="S6" s="195" t="s">
        <v>65</v>
      </c>
      <c r="T6" s="195" t="s">
        <v>66</v>
      </c>
      <c r="U6" s="195" t="s">
        <v>67</v>
      </c>
      <c r="V6" s="195" t="s">
        <v>68</v>
      </c>
      <c r="W6" s="195" t="s">
        <v>67</v>
      </c>
      <c r="X6" s="195" t="s">
        <v>65</v>
      </c>
      <c r="Y6" s="195" t="s">
        <v>69</v>
      </c>
      <c r="Z6" s="195" t="s">
        <v>68</v>
      </c>
      <c r="AA6" s="195" t="s">
        <v>70</v>
      </c>
      <c r="AB6" s="195" t="s">
        <v>71</v>
      </c>
      <c r="AC6" s="195" t="s">
        <v>72</v>
      </c>
      <c r="AD6" s="331" t="s">
        <v>73</v>
      </c>
      <c r="AE6" s="47"/>
      <c r="AF6" s="234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ht="13.5" thickTop="1">
      <c r="A7" s="493" t="s">
        <v>21</v>
      </c>
      <c r="B7" s="267" t="s">
        <v>39</v>
      </c>
      <c r="C7" s="144">
        <v>103544</v>
      </c>
      <c r="D7" s="145">
        <v>107777</v>
      </c>
      <c r="E7" s="146">
        <v>4233</v>
      </c>
      <c r="F7" s="147">
        <v>0.040881171289500084</v>
      </c>
      <c r="G7" s="148">
        <v>199301</v>
      </c>
      <c r="H7" s="145">
        <v>199518</v>
      </c>
      <c r="I7" s="146">
        <v>217</v>
      </c>
      <c r="J7" s="149">
        <v>0.0010888053747848403</v>
      </c>
      <c r="K7" s="148">
        <v>124900</v>
      </c>
      <c r="L7" s="145">
        <v>127443</v>
      </c>
      <c r="M7" s="146">
        <v>2543</v>
      </c>
      <c r="N7" s="147">
        <v>0.020360288230584445</v>
      </c>
      <c r="O7" s="148">
        <v>171907</v>
      </c>
      <c r="P7" s="145">
        <v>168965</v>
      </c>
      <c r="Q7" s="146">
        <v>-2942</v>
      </c>
      <c r="R7" s="147">
        <v>-0.017113904611214203</v>
      </c>
      <c r="S7" s="238" t="s">
        <v>98</v>
      </c>
      <c r="T7" s="239" t="s">
        <v>98</v>
      </c>
      <c r="U7" s="239" t="s">
        <v>98</v>
      </c>
      <c r="V7" s="239" t="s">
        <v>98</v>
      </c>
      <c r="W7" s="239" t="s">
        <v>98</v>
      </c>
      <c r="X7" s="239" t="s">
        <v>98</v>
      </c>
      <c r="Y7" s="239" t="s">
        <v>98</v>
      </c>
      <c r="Z7" s="239" t="s">
        <v>98</v>
      </c>
      <c r="AA7" s="239" t="s">
        <v>98</v>
      </c>
      <c r="AB7" s="239" t="s">
        <v>98</v>
      </c>
      <c r="AC7" s="239" t="s">
        <v>98</v>
      </c>
      <c r="AD7" s="240" t="s">
        <v>98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s="50" customFormat="1" ht="12.75">
      <c r="A8" s="480"/>
      <c r="B8" s="268" t="s">
        <v>40</v>
      </c>
      <c r="C8" s="144">
        <v>77137</v>
      </c>
      <c r="D8" s="145">
        <v>67928</v>
      </c>
      <c r="E8" s="146">
        <v>-9209</v>
      </c>
      <c r="F8" s="150">
        <v>-0.11938499034185934</v>
      </c>
      <c r="G8" s="148">
        <v>479569</v>
      </c>
      <c r="H8" s="145">
        <v>431320</v>
      </c>
      <c r="I8" s="146">
        <v>-48249</v>
      </c>
      <c r="J8" s="151">
        <v>-0.10060908857745188</v>
      </c>
      <c r="K8" s="148">
        <v>20174</v>
      </c>
      <c r="L8" s="145">
        <v>19112</v>
      </c>
      <c r="M8" s="146">
        <v>-1062</v>
      </c>
      <c r="N8" s="150">
        <v>-0.05264201447407557</v>
      </c>
      <c r="O8" s="148">
        <v>139980</v>
      </c>
      <c r="P8" s="145">
        <v>151774</v>
      </c>
      <c r="Q8" s="146">
        <v>11794</v>
      </c>
      <c r="R8" s="150">
        <v>0.0842548935562224</v>
      </c>
      <c r="S8" s="241" t="s">
        <v>98</v>
      </c>
      <c r="T8" s="242" t="s">
        <v>98</v>
      </c>
      <c r="U8" s="242" t="s">
        <v>98</v>
      </c>
      <c r="V8" s="242" t="s">
        <v>98</v>
      </c>
      <c r="W8" s="242" t="s">
        <v>98</v>
      </c>
      <c r="X8" s="242" t="s">
        <v>98</v>
      </c>
      <c r="Y8" s="242" t="s">
        <v>98</v>
      </c>
      <c r="Z8" s="242" t="s">
        <v>98</v>
      </c>
      <c r="AA8" s="242" t="s">
        <v>98</v>
      </c>
      <c r="AB8" s="242" t="s">
        <v>98</v>
      </c>
      <c r="AC8" s="242" t="s">
        <v>98</v>
      </c>
      <c r="AD8" s="246" t="s">
        <v>98</v>
      </c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1:57" s="52" customFormat="1" ht="18">
      <c r="A9" s="481"/>
      <c r="B9" s="263" t="s">
        <v>81</v>
      </c>
      <c r="C9" s="152">
        <v>26616</v>
      </c>
      <c r="D9" s="153">
        <v>29241</v>
      </c>
      <c r="E9" s="154">
        <v>2625</v>
      </c>
      <c r="F9" s="155">
        <v>0.09862488728584307</v>
      </c>
      <c r="G9" s="156">
        <v>62765</v>
      </c>
      <c r="H9" s="153">
        <v>75430</v>
      </c>
      <c r="I9" s="154">
        <v>12665</v>
      </c>
      <c r="J9" s="157">
        <v>0.2017844339998407</v>
      </c>
      <c r="K9" s="156">
        <v>11764</v>
      </c>
      <c r="L9" s="153">
        <v>13168</v>
      </c>
      <c r="M9" s="154">
        <v>1404</v>
      </c>
      <c r="N9" s="155">
        <v>0.11934716082964969</v>
      </c>
      <c r="O9" s="156">
        <v>17456</v>
      </c>
      <c r="P9" s="145">
        <v>21985</v>
      </c>
      <c r="Q9" s="154">
        <v>4529</v>
      </c>
      <c r="R9" s="155">
        <v>0.25945233730522466</v>
      </c>
      <c r="S9" s="241" t="s">
        <v>98</v>
      </c>
      <c r="T9" s="242" t="s">
        <v>98</v>
      </c>
      <c r="U9" s="242" t="s">
        <v>98</v>
      </c>
      <c r="V9" s="242" t="s">
        <v>98</v>
      </c>
      <c r="W9" s="242" t="s">
        <v>98</v>
      </c>
      <c r="X9" s="242" t="s">
        <v>98</v>
      </c>
      <c r="Y9" s="242" t="s">
        <v>98</v>
      </c>
      <c r="Z9" s="242" t="s">
        <v>98</v>
      </c>
      <c r="AA9" s="242" t="s">
        <v>98</v>
      </c>
      <c r="AB9" s="242" t="s">
        <v>98</v>
      </c>
      <c r="AC9" s="242" t="s">
        <v>98</v>
      </c>
      <c r="AD9" s="243" t="s">
        <v>98</v>
      </c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1:57" s="53" customFormat="1" ht="12.75">
      <c r="A10" s="482" t="s">
        <v>26</v>
      </c>
      <c r="B10" s="267" t="s">
        <v>41</v>
      </c>
      <c r="C10" s="144">
        <v>7233</v>
      </c>
      <c r="D10" s="145">
        <v>7381</v>
      </c>
      <c r="E10" s="146">
        <v>148</v>
      </c>
      <c r="F10" s="147">
        <v>0.020461772431909386</v>
      </c>
      <c r="G10" s="148">
        <v>35791</v>
      </c>
      <c r="H10" s="145">
        <v>39878</v>
      </c>
      <c r="I10" s="146">
        <v>4087</v>
      </c>
      <c r="J10" s="149">
        <v>0.11419071833701211</v>
      </c>
      <c r="K10" s="148">
        <v>1076</v>
      </c>
      <c r="L10" s="145">
        <v>1220</v>
      </c>
      <c r="M10" s="146">
        <v>144</v>
      </c>
      <c r="N10" s="147">
        <v>0.13382899628252787</v>
      </c>
      <c r="O10" s="148">
        <v>2563</v>
      </c>
      <c r="P10" s="145">
        <v>4012</v>
      </c>
      <c r="Q10" s="146">
        <v>1449</v>
      </c>
      <c r="R10" s="147">
        <v>0.5653531018337885</v>
      </c>
      <c r="S10" s="241" t="s">
        <v>98</v>
      </c>
      <c r="T10" s="242" t="s">
        <v>98</v>
      </c>
      <c r="U10" s="242" t="s">
        <v>98</v>
      </c>
      <c r="V10" s="242" t="s">
        <v>98</v>
      </c>
      <c r="W10" s="242" t="s">
        <v>98</v>
      </c>
      <c r="X10" s="242" t="s">
        <v>98</v>
      </c>
      <c r="Y10" s="242" t="s">
        <v>98</v>
      </c>
      <c r="Z10" s="242" t="s">
        <v>98</v>
      </c>
      <c r="AA10" s="242" t="s">
        <v>98</v>
      </c>
      <c r="AB10" s="242" t="s">
        <v>98</v>
      </c>
      <c r="AC10" s="242" t="s">
        <v>98</v>
      </c>
      <c r="AD10" s="243" t="s">
        <v>98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s="52" customFormat="1" ht="18">
      <c r="A11" s="483"/>
      <c r="B11" s="269" t="s">
        <v>82</v>
      </c>
      <c r="C11" s="152">
        <v>27105</v>
      </c>
      <c r="D11" s="153">
        <v>27068</v>
      </c>
      <c r="E11" s="154">
        <v>-37</v>
      </c>
      <c r="F11" s="155">
        <v>-0.0013650617967164713</v>
      </c>
      <c r="G11" s="156">
        <v>80925</v>
      </c>
      <c r="H11" s="153">
        <v>104236</v>
      </c>
      <c r="I11" s="154">
        <v>23311</v>
      </c>
      <c r="J11" s="157">
        <v>0.28805684275563803</v>
      </c>
      <c r="K11" s="156">
        <v>5751</v>
      </c>
      <c r="L11" s="153">
        <v>5145</v>
      </c>
      <c r="M11" s="154">
        <v>-606</v>
      </c>
      <c r="N11" s="155">
        <v>-0.10537297861241524</v>
      </c>
      <c r="O11" s="156">
        <v>10614</v>
      </c>
      <c r="P11" s="153">
        <v>9551</v>
      </c>
      <c r="Q11" s="154">
        <v>-1063</v>
      </c>
      <c r="R11" s="155">
        <v>-0.10015074429998116</v>
      </c>
      <c r="S11" s="241" t="s">
        <v>98</v>
      </c>
      <c r="T11" s="242" t="s">
        <v>98</v>
      </c>
      <c r="U11" s="242" t="s">
        <v>98</v>
      </c>
      <c r="V11" s="242" t="s">
        <v>98</v>
      </c>
      <c r="W11" s="242" t="s">
        <v>98</v>
      </c>
      <c r="X11" s="242" t="s">
        <v>98</v>
      </c>
      <c r="Y11" s="242" t="s">
        <v>98</v>
      </c>
      <c r="Z11" s="242" t="s">
        <v>98</v>
      </c>
      <c r="AA11" s="242" t="s">
        <v>98</v>
      </c>
      <c r="AB11" s="242" t="s">
        <v>98</v>
      </c>
      <c r="AC11" s="242" t="s">
        <v>98</v>
      </c>
      <c r="AD11" s="243" t="s">
        <v>98</v>
      </c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s="53" customFormat="1" ht="12.75">
      <c r="A12" s="482" t="s">
        <v>20</v>
      </c>
      <c r="B12" s="267" t="s">
        <v>42</v>
      </c>
      <c r="C12" s="144">
        <v>81875</v>
      </c>
      <c r="D12" s="145">
        <v>103850</v>
      </c>
      <c r="E12" s="146">
        <v>21975</v>
      </c>
      <c r="F12" s="147">
        <v>0.26839694656488544</v>
      </c>
      <c r="G12" s="148">
        <v>260349</v>
      </c>
      <c r="H12" s="145">
        <v>275707</v>
      </c>
      <c r="I12" s="146">
        <v>15358</v>
      </c>
      <c r="J12" s="149">
        <v>0.058990047974065485</v>
      </c>
      <c r="K12" s="148">
        <v>22822</v>
      </c>
      <c r="L12" s="145">
        <v>36606</v>
      </c>
      <c r="M12" s="146">
        <v>13784</v>
      </c>
      <c r="N12" s="147">
        <v>0.6039786171238279</v>
      </c>
      <c r="O12" s="148">
        <v>65047</v>
      </c>
      <c r="P12" s="145">
        <v>89861</v>
      </c>
      <c r="Q12" s="146">
        <v>24814</v>
      </c>
      <c r="R12" s="147">
        <v>0.38147800820944866</v>
      </c>
      <c r="S12" s="241" t="s">
        <v>98</v>
      </c>
      <c r="T12" s="242" t="s">
        <v>98</v>
      </c>
      <c r="U12" s="242" t="s">
        <v>98</v>
      </c>
      <c r="V12" s="242" t="s">
        <v>98</v>
      </c>
      <c r="W12" s="242" t="s">
        <v>98</v>
      </c>
      <c r="X12" s="242" t="s">
        <v>98</v>
      </c>
      <c r="Y12" s="242" t="s">
        <v>98</v>
      </c>
      <c r="Z12" s="242" t="s">
        <v>98</v>
      </c>
      <c r="AA12" s="242" t="s">
        <v>98</v>
      </c>
      <c r="AB12" s="242" t="s">
        <v>98</v>
      </c>
      <c r="AC12" s="242" t="s">
        <v>98</v>
      </c>
      <c r="AD12" s="243" t="s">
        <v>98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ht="12.75">
      <c r="A13" s="484"/>
      <c r="B13" s="268" t="s">
        <v>43</v>
      </c>
      <c r="C13" s="144">
        <v>9268</v>
      </c>
      <c r="D13" s="145">
        <v>4734</v>
      </c>
      <c r="E13" s="146">
        <v>-4534</v>
      </c>
      <c r="F13" s="150">
        <v>-0.4892101855848079</v>
      </c>
      <c r="G13" s="148">
        <v>15051</v>
      </c>
      <c r="H13" s="145">
        <v>8085</v>
      </c>
      <c r="I13" s="146">
        <v>-6966</v>
      </c>
      <c r="J13" s="151">
        <v>-0.4628263902730716</v>
      </c>
      <c r="K13" s="148">
        <v>6426</v>
      </c>
      <c r="L13" s="145">
        <v>1084</v>
      </c>
      <c r="M13" s="146">
        <v>-5342</v>
      </c>
      <c r="N13" s="150">
        <v>-0.8313103018985372</v>
      </c>
      <c r="O13" s="148">
        <v>7508</v>
      </c>
      <c r="P13" s="145">
        <v>1388</v>
      </c>
      <c r="Q13" s="146">
        <v>-6120</v>
      </c>
      <c r="R13" s="150">
        <v>-0.8151305274374001</v>
      </c>
      <c r="S13" s="241" t="s">
        <v>98</v>
      </c>
      <c r="T13" s="242" t="s">
        <v>98</v>
      </c>
      <c r="U13" s="242" t="s">
        <v>98</v>
      </c>
      <c r="V13" s="242" t="s">
        <v>98</v>
      </c>
      <c r="W13" s="242" t="s">
        <v>98</v>
      </c>
      <c r="X13" s="242" t="s">
        <v>98</v>
      </c>
      <c r="Y13" s="242" t="s">
        <v>98</v>
      </c>
      <c r="Z13" s="242" t="s">
        <v>98</v>
      </c>
      <c r="AA13" s="242" t="s">
        <v>98</v>
      </c>
      <c r="AB13" s="242" t="s">
        <v>98</v>
      </c>
      <c r="AC13" s="242" t="s">
        <v>98</v>
      </c>
      <c r="AD13" s="243" t="s">
        <v>98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ht="12.75">
      <c r="A14" s="484"/>
      <c r="B14" s="268" t="s">
        <v>44</v>
      </c>
      <c r="C14" s="144">
        <v>174082</v>
      </c>
      <c r="D14" s="145">
        <v>179019</v>
      </c>
      <c r="E14" s="146">
        <v>4937</v>
      </c>
      <c r="F14" s="150">
        <v>0.02836019806757739</v>
      </c>
      <c r="G14" s="148">
        <v>498709</v>
      </c>
      <c r="H14" s="145">
        <v>415073</v>
      </c>
      <c r="I14" s="146">
        <v>-83636</v>
      </c>
      <c r="J14" s="151">
        <v>-0.1677050143470441</v>
      </c>
      <c r="K14" s="148">
        <v>70154</v>
      </c>
      <c r="L14" s="145">
        <v>68857</v>
      </c>
      <c r="M14" s="146">
        <v>-1297</v>
      </c>
      <c r="N14" s="150">
        <v>-0.018487898052855112</v>
      </c>
      <c r="O14" s="148">
        <v>175245</v>
      </c>
      <c r="P14" s="145">
        <v>152696</v>
      </c>
      <c r="Q14" s="146">
        <v>-22549</v>
      </c>
      <c r="R14" s="150">
        <v>-0.1286712887671545</v>
      </c>
      <c r="S14" s="241" t="s">
        <v>98</v>
      </c>
      <c r="T14" s="242" t="s">
        <v>98</v>
      </c>
      <c r="U14" s="242" t="s">
        <v>98</v>
      </c>
      <c r="V14" s="242" t="s">
        <v>98</v>
      </c>
      <c r="W14" s="242" t="s">
        <v>98</v>
      </c>
      <c r="X14" s="242" t="s">
        <v>98</v>
      </c>
      <c r="Y14" s="242" t="s">
        <v>98</v>
      </c>
      <c r="Z14" s="242" t="s">
        <v>98</v>
      </c>
      <c r="AA14" s="242" t="s">
        <v>98</v>
      </c>
      <c r="AB14" s="242" t="s">
        <v>98</v>
      </c>
      <c r="AC14" s="242" t="s">
        <v>98</v>
      </c>
      <c r="AD14" s="243" t="s">
        <v>98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2.75">
      <c r="A15" s="484"/>
      <c r="B15" s="268" t="s">
        <v>45</v>
      </c>
      <c r="C15" s="144">
        <v>13709</v>
      </c>
      <c r="D15" s="145">
        <v>13356</v>
      </c>
      <c r="E15" s="146">
        <v>-353</v>
      </c>
      <c r="F15" s="150">
        <v>-0.02574950762272954</v>
      </c>
      <c r="G15" s="148">
        <v>29647</v>
      </c>
      <c r="H15" s="145">
        <v>27853</v>
      </c>
      <c r="I15" s="146">
        <v>-1794</v>
      </c>
      <c r="J15" s="151">
        <v>-0.06051202482544604</v>
      </c>
      <c r="K15" s="148">
        <v>1703</v>
      </c>
      <c r="L15" s="145">
        <v>2495</v>
      </c>
      <c r="M15" s="146">
        <v>792</v>
      </c>
      <c r="N15" s="150">
        <v>0.4650616559013505</v>
      </c>
      <c r="O15" s="148">
        <v>4760</v>
      </c>
      <c r="P15" s="145">
        <v>5610</v>
      </c>
      <c r="Q15" s="146">
        <v>850</v>
      </c>
      <c r="R15" s="150">
        <v>0.1785714285714286</v>
      </c>
      <c r="S15" s="241" t="s">
        <v>98</v>
      </c>
      <c r="T15" s="242" t="s">
        <v>98</v>
      </c>
      <c r="U15" s="242" t="s">
        <v>98</v>
      </c>
      <c r="V15" s="242" t="s">
        <v>98</v>
      </c>
      <c r="W15" s="242" t="s">
        <v>98</v>
      </c>
      <c r="X15" s="242" t="s">
        <v>98</v>
      </c>
      <c r="Y15" s="242" t="s">
        <v>98</v>
      </c>
      <c r="Z15" s="242" t="s">
        <v>98</v>
      </c>
      <c r="AA15" s="242" t="s">
        <v>98</v>
      </c>
      <c r="AB15" s="242" t="s">
        <v>98</v>
      </c>
      <c r="AC15" s="242" t="s">
        <v>98</v>
      </c>
      <c r="AD15" s="243" t="s">
        <v>98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s="52" customFormat="1" ht="12.75">
      <c r="A16" s="483"/>
      <c r="B16" s="263" t="s">
        <v>83</v>
      </c>
      <c r="C16" s="152">
        <v>69258</v>
      </c>
      <c r="D16" s="153">
        <v>75768</v>
      </c>
      <c r="E16" s="154">
        <v>6510</v>
      </c>
      <c r="F16" s="155">
        <v>0.09399636143117052</v>
      </c>
      <c r="G16" s="156">
        <v>168847</v>
      </c>
      <c r="H16" s="153">
        <v>197465</v>
      </c>
      <c r="I16" s="154">
        <v>28618</v>
      </c>
      <c r="J16" s="157">
        <v>0.16949072236995621</v>
      </c>
      <c r="K16" s="156">
        <v>24115</v>
      </c>
      <c r="L16" s="153">
        <v>25062</v>
      </c>
      <c r="M16" s="154">
        <v>947</v>
      </c>
      <c r="N16" s="155">
        <v>0.039270163798465596</v>
      </c>
      <c r="O16" s="156">
        <v>67817</v>
      </c>
      <c r="P16" s="153">
        <v>97733</v>
      </c>
      <c r="Q16" s="154">
        <v>29916</v>
      </c>
      <c r="R16" s="155">
        <v>0.4411283306545557</v>
      </c>
      <c r="S16" s="241" t="s">
        <v>98</v>
      </c>
      <c r="T16" s="242" t="s">
        <v>98</v>
      </c>
      <c r="U16" s="242" t="s">
        <v>98</v>
      </c>
      <c r="V16" s="242" t="s">
        <v>98</v>
      </c>
      <c r="W16" s="242" t="s">
        <v>98</v>
      </c>
      <c r="X16" s="242" t="s">
        <v>98</v>
      </c>
      <c r="Y16" s="242" t="s">
        <v>98</v>
      </c>
      <c r="Z16" s="242" t="s">
        <v>98</v>
      </c>
      <c r="AA16" s="242" t="s">
        <v>98</v>
      </c>
      <c r="AB16" s="242" t="s">
        <v>98</v>
      </c>
      <c r="AC16" s="242" t="s">
        <v>98</v>
      </c>
      <c r="AD16" s="243" t="s">
        <v>98</v>
      </c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1:57" s="53" customFormat="1" ht="12.75">
      <c r="A17" s="482" t="s">
        <v>24</v>
      </c>
      <c r="B17" s="267" t="s">
        <v>46</v>
      </c>
      <c r="C17" s="144">
        <v>11438</v>
      </c>
      <c r="D17" s="145">
        <v>12921</v>
      </c>
      <c r="E17" s="146">
        <v>1483</v>
      </c>
      <c r="F17" s="147">
        <v>0.12965553418429798</v>
      </c>
      <c r="G17" s="148">
        <v>22034</v>
      </c>
      <c r="H17" s="145">
        <v>21790</v>
      </c>
      <c r="I17" s="146">
        <v>-244</v>
      </c>
      <c r="J17" s="149">
        <v>-0.011073795044022838</v>
      </c>
      <c r="K17" s="148">
        <v>5494</v>
      </c>
      <c r="L17" s="145">
        <v>5265</v>
      </c>
      <c r="M17" s="146">
        <v>-229</v>
      </c>
      <c r="N17" s="147">
        <v>-0.04168183472879505</v>
      </c>
      <c r="O17" s="148">
        <v>9384</v>
      </c>
      <c r="P17" s="145">
        <v>8341</v>
      </c>
      <c r="Q17" s="146">
        <v>-1043</v>
      </c>
      <c r="R17" s="147">
        <v>-0.11114663256606994</v>
      </c>
      <c r="S17" s="241" t="s">
        <v>98</v>
      </c>
      <c r="T17" s="242" t="s">
        <v>98</v>
      </c>
      <c r="U17" s="242" t="s">
        <v>98</v>
      </c>
      <c r="V17" s="242" t="s">
        <v>98</v>
      </c>
      <c r="W17" s="242" t="s">
        <v>98</v>
      </c>
      <c r="X17" s="242" t="s">
        <v>98</v>
      </c>
      <c r="Y17" s="242" t="s">
        <v>98</v>
      </c>
      <c r="Z17" s="242" t="s">
        <v>98</v>
      </c>
      <c r="AA17" s="242" t="s">
        <v>98</v>
      </c>
      <c r="AB17" s="242" t="s">
        <v>98</v>
      </c>
      <c r="AC17" s="242" t="s">
        <v>98</v>
      </c>
      <c r="AD17" s="243" t="s">
        <v>98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2.75">
      <c r="A18" s="484"/>
      <c r="B18" s="268" t="s">
        <v>47</v>
      </c>
      <c r="C18" s="144">
        <v>9688</v>
      </c>
      <c r="D18" s="145">
        <v>10928</v>
      </c>
      <c r="E18" s="146">
        <v>1240</v>
      </c>
      <c r="F18" s="150">
        <v>0.1279933938893476</v>
      </c>
      <c r="G18" s="148">
        <v>28917</v>
      </c>
      <c r="H18" s="145">
        <v>29452</v>
      </c>
      <c r="I18" s="146">
        <v>535</v>
      </c>
      <c r="J18" s="151">
        <v>0.018501227651554375</v>
      </c>
      <c r="K18" s="148">
        <v>11084</v>
      </c>
      <c r="L18" s="145">
        <v>13366</v>
      </c>
      <c r="M18" s="146">
        <v>2282</v>
      </c>
      <c r="N18" s="150">
        <v>0.2058823529411764</v>
      </c>
      <c r="O18" s="148">
        <v>13563</v>
      </c>
      <c r="P18" s="145">
        <v>15463</v>
      </c>
      <c r="Q18" s="146">
        <v>1900</v>
      </c>
      <c r="R18" s="150">
        <v>0.14008700140086994</v>
      </c>
      <c r="S18" s="241" t="s">
        <v>98</v>
      </c>
      <c r="T18" s="242" t="s">
        <v>98</v>
      </c>
      <c r="U18" s="242" t="s">
        <v>98</v>
      </c>
      <c r="V18" s="242" t="s">
        <v>98</v>
      </c>
      <c r="W18" s="242" t="s">
        <v>98</v>
      </c>
      <c r="X18" s="242" t="s">
        <v>98</v>
      </c>
      <c r="Y18" s="242" t="s">
        <v>98</v>
      </c>
      <c r="Z18" s="242" t="s">
        <v>98</v>
      </c>
      <c r="AA18" s="242" t="s">
        <v>98</v>
      </c>
      <c r="AB18" s="242" t="s">
        <v>98</v>
      </c>
      <c r="AC18" s="242" t="s">
        <v>98</v>
      </c>
      <c r="AD18" s="243" t="s">
        <v>98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s="52" customFormat="1" ht="12.75">
      <c r="A19" s="483"/>
      <c r="B19" s="263" t="s">
        <v>84</v>
      </c>
      <c r="C19" s="152">
        <v>9510</v>
      </c>
      <c r="D19" s="153">
        <v>9723</v>
      </c>
      <c r="E19" s="154">
        <v>213</v>
      </c>
      <c r="F19" s="155">
        <v>0.022397476340694</v>
      </c>
      <c r="G19" s="156">
        <v>28140</v>
      </c>
      <c r="H19" s="153">
        <v>27473</v>
      </c>
      <c r="I19" s="154">
        <v>-667</v>
      </c>
      <c r="J19" s="157">
        <v>-0.023702914001421438</v>
      </c>
      <c r="K19" s="156">
        <v>960</v>
      </c>
      <c r="L19" s="153">
        <v>1182</v>
      </c>
      <c r="M19" s="154">
        <v>222</v>
      </c>
      <c r="N19" s="155">
        <v>0.23125</v>
      </c>
      <c r="O19" s="156">
        <v>2892</v>
      </c>
      <c r="P19" s="153">
        <v>3400</v>
      </c>
      <c r="Q19" s="154">
        <v>508</v>
      </c>
      <c r="R19" s="155">
        <v>0.17565698478561553</v>
      </c>
      <c r="S19" s="241" t="s">
        <v>98</v>
      </c>
      <c r="T19" s="242" t="s">
        <v>98</v>
      </c>
      <c r="U19" s="242" t="s">
        <v>98</v>
      </c>
      <c r="V19" s="242" t="s">
        <v>98</v>
      </c>
      <c r="W19" s="242" t="s">
        <v>98</v>
      </c>
      <c r="X19" s="242" t="s">
        <v>98</v>
      </c>
      <c r="Y19" s="242" t="s">
        <v>98</v>
      </c>
      <c r="Z19" s="242" t="s">
        <v>98</v>
      </c>
      <c r="AA19" s="242" t="s">
        <v>98</v>
      </c>
      <c r="AB19" s="242" t="s">
        <v>98</v>
      </c>
      <c r="AC19" s="242" t="s">
        <v>98</v>
      </c>
      <c r="AD19" s="243" t="s">
        <v>98</v>
      </c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</row>
    <row r="20" spans="1:57" s="53" customFormat="1" ht="12.75">
      <c r="A20" s="482" t="s">
        <v>22</v>
      </c>
      <c r="B20" s="267" t="s">
        <v>48</v>
      </c>
      <c r="C20" s="144">
        <v>15708</v>
      </c>
      <c r="D20" s="145">
        <v>16640</v>
      </c>
      <c r="E20" s="146">
        <v>932</v>
      </c>
      <c r="F20" s="147">
        <v>0.05933282403870632</v>
      </c>
      <c r="G20" s="148">
        <v>42938</v>
      </c>
      <c r="H20" s="145">
        <v>43992</v>
      </c>
      <c r="I20" s="146">
        <v>1054</v>
      </c>
      <c r="J20" s="149">
        <v>0.02454702128650621</v>
      </c>
      <c r="K20" s="148">
        <v>4435</v>
      </c>
      <c r="L20" s="145">
        <v>4650</v>
      </c>
      <c r="M20" s="146">
        <v>215</v>
      </c>
      <c r="N20" s="147">
        <v>0.04847801578354005</v>
      </c>
      <c r="O20" s="148">
        <v>6592</v>
      </c>
      <c r="P20" s="145">
        <v>6726</v>
      </c>
      <c r="Q20" s="146">
        <v>134</v>
      </c>
      <c r="R20" s="147">
        <v>0.02032766990291268</v>
      </c>
      <c r="S20" s="241" t="s">
        <v>98</v>
      </c>
      <c r="T20" s="242" t="s">
        <v>98</v>
      </c>
      <c r="U20" s="242" t="s">
        <v>98</v>
      </c>
      <c r="V20" s="242" t="s">
        <v>98</v>
      </c>
      <c r="W20" s="242" t="s">
        <v>98</v>
      </c>
      <c r="X20" s="242" t="s">
        <v>98</v>
      </c>
      <c r="Y20" s="242" t="s">
        <v>98</v>
      </c>
      <c r="Z20" s="242" t="s">
        <v>98</v>
      </c>
      <c r="AA20" s="242" t="s">
        <v>98</v>
      </c>
      <c r="AB20" s="242" t="s">
        <v>98</v>
      </c>
      <c r="AC20" s="242" t="s">
        <v>98</v>
      </c>
      <c r="AD20" s="243" t="s">
        <v>98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2.75">
      <c r="A21" s="484"/>
      <c r="B21" s="268" t="s">
        <v>49</v>
      </c>
      <c r="C21" s="144">
        <v>88885</v>
      </c>
      <c r="D21" s="145">
        <v>88393</v>
      </c>
      <c r="E21" s="146">
        <v>-492</v>
      </c>
      <c r="F21" s="150">
        <v>-0.005535242166844756</v>
      </c>
      <c r="G21" s="148">
        <v>347011</v>
      </c>
      <c r="H21" s="145">
        <v>352975</v>
      </c>
      <c r="I21" s="146">
        <v>5964</v>
      </c>
      <c r="J21" s="151">
        <v>0.01718677505900379</v>
      </c>
      <c r="K21" s="148">
        <v>104512</v>
      </c>
      <c r="L21" s="145">
        <v>102237</v>
      </c>
      <c r="M21" s="146">
        <v>-2275</v>
      </c>
      <c r="N21" s="150">
        <v>-0.021767835272504588</v>
      </c>
      <c r="O21" s="148">
        <v>467874</v>
      </c>
      <c r="P21" s="145">
        <v>483730</v>
      </c>
      <c r="Q21" s="146">
        <v>15856</v>
      </c>
      <c r="R21" s="150">
        <v>0.033889465967333</v>
      </c>
      <c r="S21" s="241" t="s">
        <v>98</v>
      </c>
      <c r="T21" s="242" t="s">
        <v>98</v>
      </c>
      <c r="U21" s="242" t="s">
        <v>98</v>
      </c>
      <c r="V21" s="242" t="s">
        <v>98</v>
      </c>
      <c r="W21" s="242" t="s">
        <v>98</v>
      </c>
      <c r="X21" s="242" t="s">
        <v>98</v>
      </c>
      <c r="Y21" s="242" t="s">
        <v>98</v>
      </c>
      <c r="Z21" s="242" t="s">
        <v>98</v>
      </c>
      <c r="AA21" s="242" t="s">
        <v>98</v>
      </c>
      <c r="AB21" s="242" t="s">
        <v>98</v>
      </c>
      <c r="AC21" s="242" t="s">
        <v>98</v>
      </c>
      <c r="AD21" s="243" t="s">
        <v>98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2.75">
      <c r="A22" s="484"/>
      <c r="B22" s="268" t="s">
        <v>50</v>
      </c>
      <c r="C22" s="144">
        <v>41459</v>
      </c>
      <c r="D22" s="145">
        <v>44658</v>
      </c>
      <c r="E22" s="146">
        <v>3199</v>
      </c>
      <c r="F22" s="150">
        <v>0.07716056827226891</v>
      </c>
      <c r="G22" s="148">
        <v>186923</v>
      </c>
      <c r="H22" s="145">
        <v>207809</v>
      </c>
      <c r="I22" s="146">
        <v>20886</v>
      </c>
      <c r="J22" s="151">
        <v>0.11173584845096651</v>
      </c>
      <c r="K22" s="148">
        <v>24691</v>
      </c>
      <c r="L22" s="145">
        <v>26585</v>
      </c>
      <c r="M22" s="146">
        <v>1894</v>
      </c>
      <c r="N22" s="150">
        <v>0.07670811226762786</v>
      </c>
      <c r="O22" s="148">
        <v>85780</v>
      </c>
      <c r="P22" s="145">
        <v>93320</v>
      </c>
      <c r="Q22" s="146">
        <v>7540</v>
      </c>
      <c r="R22" s="150">
        <v>0.08789927722079738</v>
      </c>
      <c r="S22" s="241" t="s">
        <v>98</v>
      </c>
      <c r="T22" s="242" t="s">
        <v>98</v>
      </c>
      <c r="U22" s="242" t="s">
        <v>98</v>
      </c>
      <c r="V22" s="242" t="s">
        <v>98</v>
      </c>
      <c r="W22" s="242" t="s">
        <v>98</v>
      </c>
      <c r="X22" s="242" t="s">
        <v>98</v>
      </c>
      <c r="Y22" s="242" t="s">
        <v>98</v>
      </c>
      <c r="Z22" s="242" t="s">
        <v>98</v>
      </c>
      <c r="AA22" s="242" t="s">
        <v>98</v>
      </c>
      <c r="AB22" s="242" t="s">
        <v>98</v>
      </c>
      <c r="AC22" s="242" t="s">
        <v>98</v>
      </c>
      <c r="AD22" s="243" t="s">
        <v>98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2.75">
      <c r="A23" s="484"/>
      <c r="B23" s="268" t="s">
        <v>51</v>
      </c>
      <c r="C23" s="144">
        <v>78388</v>
      </c>
      <c r="D23" s="145">
        <v>73420</v>
      </c>
      <c r="E23" s="146">
        <v>-4968</v>
      </c>
      <c r="F23" s="150">
        <v>-0.06337704750727147</v>
      </c>
      <c r="G23" s="148">
        <v>174237</v>
      </c>
      <c r="H23" s="145">
        <v>174192</v>
      </c>
      <c r="I23" s="146">
        <v>-45</v>
      </c>
      <c r="J23" s="151">
        <v>-0.0002582689095886881</v>
      </c>
      <c r="K23" s="148">
        <v>15899</v>
      </c>
      <c r="L23" s="145">
        <v>15977</v>
      </c>
      <c r="M23" s="146">
        <v>78</v>
      </c>
      <c r="N23" s="150">
        <v>0.004905968928863524</v>
      </c>
      <c r="O23" s="148">
        <v>26965</v>
      </c>
      <c r="P23" s="145">
        <v>32206</v>
      </c>
      <c r="Q23" s="146">
        <v>5241</v>
      </c>
      <c r="R23" s="150">
        <v>0.1943630632301132</v>
      </c>
      <c r="S23" s="241" t="s">
        <v>98</v>
      </c>
      <c r="T23" s="242" t="s">
        <v>98</v>
      </c>
      <c r="U23" s="242" t="s">
        <v>98</v>
      </c>
      <c r="V23" s="242" t="s">
        <v>98</v>
      </c>
      <c r="W23" s="242" t="s">
        <v>98</v>
      </c>
      <c r="X23" s="242" t="s">
        <v>98</v>
      </c>
      <c r="Y23" s="242" t="s">
        <v>98</v>
      </c>
      <c r="Z23" s="242" t="s">
        <v>98</v>
      </c>
      <c r="AA23" s="242" t="s">
        <v>98</v>
      </c>
      <c r="AB23" s="242" t="s">
        <v>98</v>
      </c>
      <c r="AC23" s="242" t="s">
        <v>98</v>
      </c>
      <c r="AD23" s="243" t="s">
        <v>98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2.75">
      <c r="A24" s="484"/>
      <c r="B24" s="268" t="s">
        <v>54</v>
      </c>
      <c r="C24" s="144">
        <v>33310</v>
      </c>
      <c r="D24" s="145">
        <v>37145</v>
      </c>
      <c r="E24" s="146">
        <v>3835</v>
      </c>
      <c r="F24" s="150">
        <v>0.11513059141398974</v>
      </c>
      <c r="G24" s="148">
        <v>82325</v>
      </c>
      <c r="H24" s="145">
        <v>89965</v>
      </c>
      <c r="I24" s="146">
        <v>7640</v>
      </c>
      <c r="J24" s="151">
        <v>0.09280291527482531</v>
      </c>
      <c r="K24" s="148">
        <v>8984</v>
      </c>
      <c r="L24" s="145">
        <v>10364</v>
      </c>
      <c r="M24" s="146">
        <v>1380</v>
      </c>
      <c r="N24" s="150">
        <v>0.15360641139804088</v>
      </c>
      <c r="O24" s="148">
        <v>15509</v>
      </c>
      <c r="P24" s="145">
        <v>16584</v>
      </c>
      <c r="Q24" s="146">
        <v>1075</v>
      </c>
      <c r="R24" s="150">
        <v>0.06931459152750019</v>
      </c>
      <c r="S24" s="241" t="s">
        <v>98</v>
      </c>
      <c r="T24" s="242" t="s">
        <v>98</v>
      </c>
      <c r="U24" s="242" t="s">
        <v>98</v>
      </c>
      <c r="V24" s="242" t="s">
        <v>98</v>
      </c>
      <c r="W24" s="242" t="s">
        <v>98</v>
      </c>
      <c r="X24" s="242" t="s">
        <v>98</v>
      </c>
      <c r="Y24" s="242" t="s">
        <v>98</v>
      </c>
      <c r="Z24" s="242" t="s">
        <v>98</v>
      </c>
      <c r="AA24" s="242" t="s">
        <v>98</v>
      </c>
      <c r="AB24" s="242" t="s">
        <v>98</v>
      </c>
      <c r="AC24" s="242" t="s">
        <v>98</v>
      </c>
      <c r="AD24" s="243" t="s">
        <v>98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2.75">
      <c r="A25" s="484"/>
      <c r="B25" s="268" t="s">
        <v>52</v>
      </c>
      <c r="C25" s="144">
        <v>7483</v>
      </c>
      <c r="D25" s="145">
        <v>7253</v>
      </c>
      <c r="E25" s="146">
        <v>-230</v>
      </c>
      <c r="F25" s="150">
        <v>-0.03073633569424028</v>
      </c>
      <c r="G25" s="148">
        <v>33386</v>
      </c>
      <c r="H25" s="145">
        <v>32480</v>
      </c>
      <c r="I25" s="146">
        <v>-906</v>
      </c>
      <c r="J25" s="151">
        <v>-0.027137123345114755</v>
      </c>
      <c r="K25" s="148">
        <v>668</v>
      </c>
      <c r="L25" s="145">
        <v>262</v>
      </c>
      <c r="M25" s="146">
        <v>-406</v>
      </c>
      <c r="N25" s="150">
        <v>-0.6077844311377245</v>
      </c>
      <c r="O25" s="148">
        <v>2233</v>
      </c>
      <c r="P25" s="145">
        <v>635</v>
      </c>
      <c r="Q25" s="146">
        <v>-1598</v>
      </c>
      <c r="R25" s="150">
        <v>-0.7156291983878191</v>
      </c>
      <c r="S25" s="241" t="s">
        <v>98</v>
      </c>
      <c r="T25" s="242" t="s">
        <v>98</v>
      </c>
      <c r="U25" s="242" t="s">
        <v>98</v>
      </c>
      <c r="V25" s="242" t="s">
        <v>98</v>
      </c>
      <c r="W25" s="242" t="s">
        <v>98</v>
      </c>
      <c r="X25" s="242" t="s">
        <v>98</v>
      </c>
      <c r="Y25" s="242" t="s">
        <v>98</v>
      </c>
      <c r="Z25" s="242" t="s">
        <v>98</v>
      </c>
      <c r="AA25" s="242" t="s">
        <v>98</v>
      </c>
      <c r="AB25" s="242" t="s">
        <v>98</v>
      </c>
      <c r="AC25" s="242" t="s">
        <v>98</v>
      </c>
      <c r="AD25" s="243" t="s">
        <v>98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2.75">
      <c r="A26" s="484"/>
      <c r="B26" s="270" t="s">
        <v>53</v>
      </c>
      <c r="C26" s="144">
        <v>81403</v>
      </c>
      <c r="D26" s="145">
        <v>80690</v>
      </c>
      <c r="E26" s="146">
        <v>-713</v>
      </c>
      <c r="F26" s="150">
        <v>-0.00875889094996496</v>
      </c>
      <c r="G26" s="148">
        <v>215032</v>
      </c>
      <c r="H26" s="145">
        <v>213046</v>
      </c>
      <c r="I26" s="146">
        <v>-1986</v>
      </c>
      <c r="J26" s="151">
        <v>-0.009235834666468268</v>
      </c>
      <c r="K26" s="148">
        <v>141050</v>
      </c>
      <c r="L26" s="145">
        <v>146039</v>
      </c>
      <c r="M26" s="146">
        <v>4989</v>
      </c>
      <c r="N26" s="150">
        <v>0.035370436015597306</v>
      </c>
      <c r="O26" s="148">
        <v>684519</v>
      </c>
      <c r="P26" s="145">
        <v>710801</v>
      </c>
      <c r="Q26" s="146">
        <v>26282</v>
      </c>
      <c r="R26" s="150">
        <v>0.03839484367855395</v>
      </c>
      <c r="S26" s="241" t="s">
        <v>98</v>
      </c>
      <c r="T26" s="242" t="s">
        <v>98</v>
      </c>
      <c r="U26" s="242" t="s">
        <v>98</v>
      </c>
      <c r="V26" s="242" t="s">
        <v>98</v>
      </c>
      <c r="W26" s="242" t="s">
        <v>98</v>
      </c>
      <c r="X26" s="242" t="s">
        <v>98</v>
      </c>
      <c r="Y26" s="242" t="s">
        <v>98</v>
      </c>
      <c r="Z26" s="242" t="s">
        <v>98</v>
      </c>
      <c r="AA26" s="242" t="s">
        <v>98</v>
      </c>
      <c r="AB26" s="242" t="s">
        <v>98</v>
      </c>
      <c r="AC26" s="242" t="s">
        <v>98</v>
      </c>
      <c r="AD26" s="243" t="s">
        <v>98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31" s="52" customFormat="1" ht="12.75">
      <c r="A27" s="483"/>
      <c r="B27" s="271" t="s">
        <v>85</v>
      </c>
      <c r="C27" s="152">
        <v>91913</v>
      </c>
      <c r="D27" s="153">
        <v>105016</v>
      </c>
      <c r="E27" s="154">
        <v>13103</v>
      </c>
      <c r="F27" s="155">
        <v>0.14255872401074932</v>
      </c>
      <c r="G27" s="156">
        <v>397576</v>
      </c>
      <c r="H27" s="153">
        <v>426727</v>
      </c>
      <c r="I27" s="154">
        <v>29151</v>
      </c>
      <c r="J27" s="157">
        <v>0.0733218302915668</v>
      </c>
      <c r="K27" s="156">
        <v>46503</v>
      </c>
      <c r="L27" s="153">
        <v>62674</v>
      </c>
      <c r="M27" s="154">
        <v>16171</v>
      </c>
      <c r="N27" s="155">
        <v>0.34774100595660484</v>
      </c>
      <c r="O27" s="156">
        <v>176284</v>
      </c>
      <c r="P27" s="153">
        <v>229272</v>
      </c>
      <c r="Q27" s="154">
        <v>52988</v>
      </c>
      <c r="R27" s="155">
        <v>0.30058314991717916</v>
      </c>
      <c r="S27" s="241" t="s">
        <v>98</v>
      </c>
      <c r="T27" s="242" t="s">
        <v>98</v>
      </c>
      <c r="U27" s="242" t="s">
        <v>98</v>
      </c>
      <c r="V27" s="242" t="s">
        <v>98</v>
      </c>
      <c r="W27" s="242" t="s">
        <v>98</v>
      </c>
      <c r="X27" s="242" t="s">
        <v>98</v>
      </c>
      <c r="Y27" s="242" t="s">
        <v>98</v>
      </c>
      <c r="Z27" s="242" t="s">
        <v>98</v>
      </c>
      <c r="AA27" s="242" t="s">
        <v>98</v>
      </c>
      <c r="AB27" s="242" t="s">
        <v>98</v>
      </c>
      <c r="AC27" s="242" t="s">
        <v>98</v>
      </c>
      <c r="AD27" s="243" t="s">
        <v>98</v>
      </c>
      <c r="AE27" s="78"/>
    </row>
    <row r="28" spans="1:44" s="56" customFormat="1" ht="12.75">
      <c r="A28" s="482" t="s">
        <v>23</v>
      </c>
      <c r="B28" s="267" t="s">
        <v>55</v>
      </c>
      <c r="C28" s="144">
        <v>45143</v>
      </c>
      <c r="D28" s="145">
        <v>40414</v>
      </c>
      <c r="E28" s="146">
        <v>-4729</v>
      </c>
      <c r="F28" s="147">
        <v>-0.10475599760760246</v>
      </c>
      <c r="G28" s="148">
        <v>166677</v>
      </c>
      <c r="H28" s="145">
        <v>156939</v>
      </c>
      <c r="I28" s="146">
        <v>-9738</v>
      </c>
      <c r="J28" s="149">
        <v>-0.05842437768858333</v>
      </c>
      <c r="K28" s="148">
        <v>41350</v>
      </c>
      <c r="L28" s="145">
        <v>55308</v>
      </c>
      <c r="M28" s="146">
        <v>13958</v>
      </c>
      <c r="N28" s="147">
        <v>0.33755743651753334</v>
      </c>
      <c r="O28" s="148">
        <v>206776</v>
      </c>
      <c r="P28" s="145">
        <v>319416</v>
      </c>
      <c r="Q28" s="146">
        <v>112640</v>
      </c>
      <c r="R28" s="147">
        <v>0.544744070878632</v>
      </c>
      <c r="S28" s="241" t="s">
        <v>98</v>
      </c>
      <c r="T28" s="242" t="s">
        <v>98</v>
      </c>
      <c r="U28" s="242" t="s">
        <v>98</v>
      </c>
      <c r="V28" s="242" t="s">
        <v>98</v>
      </c>
      <c r="W28" s="242" t="s">
        <v>98</v>
      </c>
      <c r="X28" s="242" t="s">
        <v>98</v>
      </c>
      <c r="Y28" s="242" t="s">
        <v>98</v>
      </c>
      <c r="Z28" s="242" t="s">
        <v>98</v>
      </c>
      <c r="AA28" s="242" t="s">
        <v>98</v>
      </c>
      <c r="AB28" s="242" t="s">
        <v>98</v>
      </c>
      <c r="AC28" s="242" t="s">
        <v>98</v>
      </c>
      <c r="AD28" s="243" t="s">
        <v>98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</row>
    <row r="29" spans="1:44" s="56" customFormat="1" ht="12.75">
      <c r="A29" s="484"/>
      <c r="B29" s="268" t="s">
        <v>28</v>
      </c>
      <c r="C29" s="144">
        <v>308882</v>
      </c>
      <c r="D29" s="145">
        <v>325898</v>
      </c>
      <c r="E29" s="146">
        <v>17016</v>
      </c>
      <c r="F29" s="150">
        <v>0.055088998387733845</v>
      </c>
      <c r="G29" s="148">
        <v>662596</v>
      </c>
      <c r="H29" s="145">
        <v>726094</v>
      </c>
      <c r="I29" s="146">
        <v>63498</v>
      </c>
      <c r="J29" s="151">
        <v>0.09583215111470644</v>
      </c>
      <c r="K29" s="148">
        <v>203389</v>
      </c>
      <c r="L29" s="145">
        <v>217619</v>
      </c>
      <c r="M29" s="146">
        <v>14230</v>
      </c>
      <c r="N29" s="150">
        <v>0.06996445235484705</v>
      </c>
      <c r="O29" s="148">
        <v>427169</v>
      </c>
      <c r="P29" s="145">
        <v>465733</v>
      </c>
      <c r="Q29" s="146">
        <v>38564</v>
      </c>
      <c r="R29" s="150">
        <v>0.09027808665891013</v>
      </c>
      <c r="S29" s="241" t="s">
        <v>98</v>
      </c>
      <c r="T29" s="242" t="s">
        <v>98</v>
      </c>
      <c r="U29" s="242" t="s">
        <v>98</v>
      </c>
      <c r="V29" s="242" t="s">
        <v>98</v>
      </c>
      <c r="W29" s="242" t="s">
        <v>98</v>
      </c>
      <c r="X29" s="242" t="s">
        <v>98</v>
      </c>
      <c r="Y29" s="242" t="s">
        <v>98</v>
      </c>
      <c r="Z29" s="242" t="s">
        <v>98</v>
      </c>
      <c r="AA29" s="242" t="s">
        <v>98</v>
      </c>
      <c r="AB29" s="242" t="s">
        <v>98</v>
      </c>
      <c r="AC29" s="242" t="s">
        <v>98</v>
      </c>
      <c r="AD29" s="243" t="s">
        <v>98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</row>
    <row r="30" spans="1:44" s="80" customFormat="1" ht="18">
      <c r="A30" s="483"/>
      <c r="B30" s="272" t="s">
        <v>86</v>
      </c>
      <c r="C30" s="152">
        <v>194432</v>
      </c>
      <c r="D30" s="153">
        <v>222739</v>
      </c>
      <c r="E30" s="154">
        <v>28307</v>
      </c>
      <c r="F30" s="155">
        <v>0.14558817478604347</v>
      </c>
      <c r="G30" s="156">
        <v>608850</v>
      </c>
      <c r="H30" s="153">
        <v>702973</v>
      </c>
      <c r="I30" s="154">
        <v>94123</v>
      </c>
      <c r="J30" s="157">
        <v>0.15459144288412574</v>
      </c>
      <c r="K30" s="156">
        <v>73133</v>
      </c>
      <c r="L30" s="153">
        <v>85451</v>
      </c>
      <c r="M30" s="154">
        <v>12318</v>
      </c>
      <c r="N30" s="155">
        <v>0.16843285520900286</v>
      </c>
      <c r="O30" s="156">
        <v>363806</v>
      </c>
      <c r="P30" s="153">
        <v>407803</v>
      </c>
      <c r="Q30" s="154">
        <v>43997</v>
      </c>
      <c r="R30" s="155">
        <v>0.12093533366684439</v>
      </c>
      <c r="S30" s="241" t="s">
        <v>98</v>
      </c>
      <c r="T30" s="242" t="s">
        <v>98</v>
      </c>
      <c r="U30" s="242" t="s">
        <v>98</v>
      </c>
      <c r="V30" s="242" t="s">
        <v>98</v>
      </c>
      <c r="W30" s="242" t="s">
        <v>98</v>
      </c>
      <c r="X30" s="242" t="s">
        <v>98</v>
      </c>
      <c r="Y30" s="242" t="s">
        <v>98</v>
      </c>
      <c r="Z30" s="242" t="s">
        <v>98</v>
      </c>
      <c r="AA30" s="242" t="s">
        <v>98</v>
      </c>
      <c r="AB30" s="242" t="s">
        <v>98</v>
      </c>
      <c r="AC30" s="242" t="s">
        <v>98</v>
      </c>
      <c r="AD30" s="243" t="s">
        <v>98</v>
      </c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</row>
    <row r="31" spans="1:44" s="138" customFormat="1" ht="12.75">
      <c r="A31" s="227" t="s">
        <v>37</v>
      </c>
      <c r="B31" s="273" t="s">
        <v>35</v>
      </c>
      <c r="C31" s="158">
        <v>103528</v>
      </c>
      <c r="D31" s="159">
        <v>103940</v>
      </c>
      <c r="E31" s="160">
        <v>412</v>
      </c>
      <c r="F31" s="161">
        <v>0.003979599721814386</v>
      </c>
      <c r="G31" s="162">
        <v>352012</v>
      </c>
      <c r="H31" s="159">
        <v>353339</v>
      </c>
      <c r="I31" s="160">
        <v>1327</v>
      </c>
      <c r="J31" s="163">
        <v>0.0037697578491642236</v>
      </c>
      <c r="K31" s="162">
        <v>25928</v>
      </c>
      <c r="L31" s="159">
        <v>32149</v>
      </c>
      <c r="M31" s="160">
        <v>6221</v>
      </c>
      <c r="N31" s="161">
        <v>0.23993366244986114</v>
      </c>
      <c r="O31" s="162">
        <v>197522</v>
      </c>
      <c r="P31" s="159">
        <v>242888</v>
      </c>
      <c r="Q31" s="160">
        <v>45366</v>
      </c>
      <c r="R31" s="161">
        <v>0.22967568169621622</v>
      </c>
      <c r="S31" s="241" t="s">
        <v>98</v>
      </c>
      <c r="T31" s="242" t="s">
        <v>98</v>
      </c>
      <c r="U31" s="242" t="s">
        <v>98</v>
      </c>
      <c r="V31" s="242" t="s">
        <v>98</v>
      </c>
      <c r="W31" s="242" t="s">
        <v>98</v>
      </c>
      <c r="X31" s="242" t="s">
        <v>98</v>
      </c>
      <c r="Y31" s="242" t="s">
        <v>98</v>
      </c>
      <c r="Z31" s="242" t="s">
        <v>98</v>
      </c>
      <c r="AA31" s="242" t="s">
        <v>98</v>
      </c>
      <c r="AB31" s="242" t="s">
        <v>98</v>
      </c>
      <c r="AC31" s="242" t="s">
        <v>98</v>
      </c>
      <c r="AD31" s="243" t="s">
        <v>98</v>
      </c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</row>
    <row r="32" spans="1:44" s="56" customFormat="1" ht="12.75">
      <c r="A32" s="482" t="s">
        <v>27</v>
      </c>
      <c r="B32" s="267" t="s">
        <v>56</v>
      </c>
      <c r="C32" s="144">
        <v>93443</v>
      </c>
      <c r="D32" s="145">
        <v>85906</v>
      </c>
      <c r="E32" s="146">
        <v>-7537</v>
      </c>
      <c r="F32" s="147">
        <v>-0.0806587973416949</v>
      </c>
      <c r="G32" s="148">
        <v>254671</v>
      </c>
      <c r="H32" s="145">
        <v>255827</v>
      </c>
      <c r="I32" s="146">
        <v>1156</v>
      </c>
      <c r="J32" s="149">
        <v>0.004539189778184349</v>
      </c>
      <c r="K32" s="148">
        <v>77713</v>
      </c>
      <c r="L32" s="145">
        <v>80036</v>
      </c>
      <c r="M32" s="146">
        <v>2323</v>
      </c>
      <c r="N32" s="147">
        <v>0.02989203865505119</v>
      </c>
      <c r="O32" s="148">
        <v>134649</v>
      </c>
      <c r="P32" s="145">
        <v>149265</v>
      </c>
      <c r="Q32" s="146">
        <v>14616</v>
      </c>
      <c r="R32" s="147">
        <v>0.10854889379052213</v>
      </c>
      <c r="S32" s="241" t="s">
        <v>98</v>
      </c>
      <c r="T32" s="242" t="s">
        <v>98</v>
      </c>
      <c r="U32" s="242" t="s">
        <v>98</v>
      </c>
      <c r="V32" s="242" t="s">
        <v>98</v>
      </c>
      <c r="W32" s="242" t="s">
        <v>98</v>
      </c>
      <c r="X32" s="242" t="s">
        <v>98</v>
      </c>
      <c r="Y32" s="242" t="s">
        <v>98</v>
      </c>
      <c r="Z32" s="242" t="s">
        <v>98</v>
      </c>
      <c r="AA32" s="242" t="s">
        <v>98</v>
      </c>
      <c r="AB32" s="242" t="s">
        <v>98</v>
      </c>
      <c r="AC32" s="242" t="s">
        <v>98</v>
      </c>
      <c r="AD32" s="243" t="s">
        <v>98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:44" s="80" customFormat="1" ht="18">
      <c r="A33" s="483"/>
      <c r="B33" s="263" t="s">
        <v>87</v>
      </c>
      <c r="C33" s="152">
        <v>66573</v>
      </c>
      <c r="D33" s="153">
        <v>49038</v>
      </c>
      <c r="E33" s="154">
        <v>-17535</v>
      </c>
      <c r="F33" s="155">
        <v>-0.2633950700734532</v>
      </c>
      <c r="G33" s="156">
        <v>244472</v>
      </c>
      <c r="H33" s="153">
        <v>233676</v>
      </c>
      <c r="I33" s="154">
        <v>-10796</v>
      </c>
      <c r="J33" s="157">
        <v>-0.04416047645538135</v>
      </c>
      <c r="K33" s="156">
        <v>14441</v>
      </c>
      <c r="L33" s="153">
        <v>17264</v>
      </c>
      <c r="M33" s="154">
        <v>2823</v>
      </c>
      <c r="N33" s="155">
        <v>0.1954850772107195</v>
      </c>
      <c r="O33" s="156">
        <v>68562</v>
      </c>
      <c r="P33" s="153">
        <v>87150</v>
      </c>
      <c r="Q33" s="154">
        <v>18588</v>
      </c>
      <c r="R33" s="155">
        <v>0.27111227793821646</v>
      </c>
      <c r="S33" s="241" t="s">
        <v>98</v>
      </c>
      <c r="T33" s="242" t="s">
        <v>98</v>
      </c>
      <c r="U33" s="242" t="s">
        <v>98</v>
      </c>
      <c r="V33" s="242" t="s">
        <v>98</v>
      </c>
      <c r="W33" s="242" t="s">
        <v>98</v>
      </c>
      <c r="X33" s="242" t="s">
        <v>98</v>
      </c>
      <c r="Y33" s="242" t="s">
        <v>98</v>
      </c>
      <c r="Z33" s="242" t="s">
        <v>98</v>
      </c>
      <c r="AA33" s="242" t="s">
        <v>98</v>
      </c>
      <c r="AB33" s="242" t="s">
        <v>98</v>
      </c>
      <c r="AC33" s="242" t="s">
        <v>98</v>
      </c>
      <c r="AD33" s="243" t="s">
        <v>98</v>
      </c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</row>
    <row r="34" spans="1:44" s="56" customFormat="1" ht="12.75">
      <c r="A34" s="482" t="s">
        <v>25</v>
      </c>
      <c r="B34" s="267" t="s">
        <v>57</v>
      </c>
      <c r="C34" s="144">
        <v>22776</v>
      </c>
      <c r="D34" s="145">
        <v>23132</v>
      </c>
      <c r="E34" s="146">
        <v>356</v>
      </c>
      <c r="F34" s="147">
        <v>0.01563048823322788</v>
      </c>
      <c r="G34" s="148">
        <v>73642</v>
      </c>
      <c r="H34" s="145">
        <v>83216</v>
      </c>
      <c r="I34" s="146">
        <v>9574</v>
      </c>
      <c r="J34" s="149">
        <v>0.13000733277205945</v>
      </c>
      <c r="K34" s="148">
        <v>9088</v>
      </c>
      <c r="L34" s="145">
        <v>10986</v>
      </c>
      <c r="M34" s="146">
        <v>1898</v>
      </c>
      <c r="N34" s="147">
        <v>0.2088468309859155</v>
      </c>
      <c r="O34" s="148">
        <v>19174</v>
      </c>
      <c r="P34" s="145">
        <v>26671</v>
      </c>
      <c r="Q34" s="146">
        <v>7497</v>
      </c>
      <c r="R34" s="147">
        <v>0.3909982267654115</v>
      </c>
      <c r="S34" s="241" t="s">
        <v>98</v>
      </c>
      <c r="T34" s="242" t="s">
        <v>98</v>
      </c>
      <c r="U34" s="242" t="s">
        <v>98</v>
      </c>
      <c r="V34" s="242" t="s">
        <v>98</v>
      </c>
      <c r="W34" s="242" t="s">
        <v>98</v>
      </c>
      <c r="X34" s="242" t="s">
        <v>98</v>
      </c>
      <c r="Y34" s="242" t="s">
        <v>98</v>
      </c>
      <c r="Z34" s="242" t="s">
        <v>98</v>
      </c>
      <c r="AA34" s="242" t="s">
        <v>98</v>
      </c>
      <c r="AB34" s="242" t="s">
        <v>98</v>
      </c>
      <c r="AC34" s="242" t="s">
        <v>98</v>
      </c>
      <c r="AD34" s="243" t="s">
        <v>98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</row>
    <row r="35" spans="1:44" s="56" customFormat="1" ht="12.75">
      <c r="A35" s="494"/>
      <c r="B35" s="274" t="s">
        <v>80</v>
      </c>
      <c r="C35" s="164">
        <v>131500</v>
      </c>
      <c r="D35" s="165">
        <v>136829</v>
      </c>
      <c r="E35" s="166">
        <v>5329</v>
      </c>
      <c r="F35" s="167">
        <v>0.04052471482889741</v>
      </c>
      <c r="G35" s="168">
        <v>361533</v>
      </c>
      <c r="H35" s="165">
        <v>412414</v>
      </c>
      <c r="I35" s="166">
        <v>50881</v>
      </c>
      <c r="J35" s="169">
        <v>0.14073680687516776</v>
      </c>
      <c r="K35" s="168">
        <v>55388</v>
      </c>
      <c r="L35" s="165">
        <v>56544</v>
      </c>
      <c r="M35" s="166">
        <v>1156</v>
      </c>
      <c r="N35" s="167">
        <v>0.020870946775474852</v>
      </c>
      <c r="O35" s="168">
        <v>117433</v>
      </c>
      <c r="P35" s="165">
        <v>129807</v>
      </c>
      <c r="Q35" s="166">
        <v>12374</v>
      </c>
      <c r="R35" s="167">
        <v>0.10537072202873121</v>
      </c>
      <c r="S35" s="241" t="s">
        <v>98</v>
      </c>
      <c r="T35" s="242" t="s">
        <v>98</v>
      </c>
      <c r="U35" s="242" t="s">
        <v>98</v>
      </c>
      <c r="V35" s="242" t="s">
        <v>98</v>
      </c>
      <c r="W35" s="242" t="s">
        <v>98</v>
      </c>
      <c r="X35" s="242" t="s">
        <v>98</v>
      </c>
      <c r="Y35" s="242" t="s">
        <v>98</v>
      </c>
      <c r="Z35" s="242" t="s">
        <v>98</v>
      </c>
      <c r="AA35" s="242" t="s">
        <v>98</v>
      </c>
      <c r="AB35" s="242" t="s">
        <v>98</v>
      </c>
      <c r="AC35" s="242" t="s">
        <v>98</v>
      </c>
      <c r="AD35" s="243" t="s">
        <v>98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</row>
    <row r="36" spans="1:57" s="60" customFormat="1" ht="15">
      <c r="A36" s="228"/>
      <c r="B36" s="275" t="s">
        <v>6</v>
      </c>
      <c r="C36" s="170">
        <v>2025289</v>
      </c>
      <c r="D36" s="171">
        <v>2090805</v>
      </c>
      <c r="E36" s="171">
        <v>65516</v>
      </c>
      <c r="F36" s="172">
        <v>0.032348963530636876</v>
      </c>
      <c r="G36" s="173">
        <v>6113926</v>
      </c>
      <c r="H36" s="171">
        <v>6318944</v>
      </c>
      <c r="I36" s="171">
        <v>205018</v>
      </c>
      <c r="J36" s="174">
        <v>0.03353295411164603</v>
      </c>
      <c r="K36" s="173">
        <v>1153595</v>
      </c>
      <c r="L36" s="171">
        <v>1244150</v>
      </c>
      <c r="M36" s="171">
        <v>90555</v>
      </c>
      <c r="N36" s="172">
        <v>0.07849808641681011</v>
      </c>
      <c r="O36" s="173">
        <v>3689583</v>
      </c>
      <c r="P36" s="171">
        <v>4132786</v>
      </c>
      <c r="Q36" s="171">
        <v>443203</v>
      </c>
      <c r="R36" s="172">
        <v>0.1201227889438996</v>
      </c>
      <c r="S36" s="245"/>
      <c r="T36" s="235"/>
      <c r="U36" s="236"/>
      <c r="V36" s="236"/>
      <c r="W36" s="236"/>
      <c r="X36" s="236"/>
      <c r="Y36" s="236"/>
      <c r="Z36" s="236"/>
      <c r="AA36" s="236"/>
      <c r="AB36" s="236"/>
      <c r="AC36" s="236"/>
      <c r="AD36" s="237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</row>
    <row r="37" spans="1:20" s="61" customFormat="1" ht="13.5" thickBot="1">
      <c r="A37" s="229"/>
      <c r="B37" s="276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7"/>
      <c r="S37" s="221"/>
      <c r="T37" s="221"/>
    </row>
    <row r="38" spans="1:31" ht="15" customHeight="1" thickBot="1" thickTop="1">
      <c r="A38" s="230"/>
      <c r="B38" s="264"/>
      <c r="C38" s="448" t="s">
        <v>76</v>
      </c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9" t="s">
        <v>74</v>
      </c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1"/>
      <c r="AE38" s="54"/>
    </row>
    <row r="39" spans="1:31" s="62" customFormat="1" ht="12.75" customHeight="1" thickTop="1">
      <c r="A39" s="231"/>
      <c r="B39" s="277"/>
      <c r="C39" s="472" t="s">
        <v>79</v>
      </c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52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4"/>
      <c r="AE39" s="143"/>
    </row>
    <row r="40" spans="1:31" ht="14.25" customHeight="1">
      <c r="A40" s="232"/>
      <c r="B40" s="278"/>
      <c r="C40" s="473" t="s">
        <v>63</v>
      </c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52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4"/>
      <c r="AE40" s="54"/>
    </row>
    <row r="41" spans="1:31" ht="12.75">
      <c r="A41" s="495" t="s">
        <v>19</v>
      </c>
      <c r="B41" s="485" t="s">
        <v>5</v>
      </c>
      <c r="C41" s="445" t="s">
        <v>2</v>
      </c>
      <c r="D41" s="475"/>
      <c r="E41" s="475"/>
      <c r="F41" s="475"/>
      <c r="G41" s="475"/>
      <c r="H41" s="475"/>
      <c r="I41" s="475"/>
      <c r="J41" s="475"/>
      <c r="K41" s="445" t="s">
        <v>4</v>
      </c>
      <c r="L41" s="475"/>
      <c r="M41" s="475"/>
      <c r="N41" s="475"/>
      <c r="O41" s="475"/>
      <c r="P41" s="475"/>
      <c r="Q41" s="475"/>
      <c r="R41" s="475"/>
      <c r="S41" s="452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4"/>
      <c r="AE41" s="54"/>
    </row>
    <row r="42" spans="1:31" ht="12.75">
      <c r="A42" s="496"/>
      <c r="B42" s="489"/>
      <c r="C42" s="446" t="s">
        <v>0</v>
      </c>
      <c r="D42" s="446"/>
      <c r="E42" s="446"/>
      <c r="F42" s="446"/>
      <c r="G42" s="446" t="s">
        <v>1</v>
      </c>
      <c r="H42" s="475"/>
      <c r="I42" s="475"/>
      <c r="J42" s="475"/>
      <c r="K42" s="446" t="s">
        <v>0</v>
      </c>
      <c r="L42" s="475"/>
      <c r="M42" s="475"/>
      <c r="N42" s="475"/>
      <c r="O42" s="446" t="s">
        <v>1</v>
      </c>
      <c r="P42" s="475"/>
      <c r="Q42" s="475"/>
      <c r="R42" s="475"/>
      <c r="S42" s="455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7"/>
      <c r="AE42" s="54"/>
    </row>
    <row r="43" spans="1:31" s="48" customFormat="1" ht="13.5" thickBot="1">
      <c r="A43" s="497"/>
      <c r="B43" s="490"/>
      <c r="C43" s="204">
        <v>1998</v>
      </c>
      <c r="D43" s="205">
        <v>1999</v>
      </c>
      <c r="E43" s="204" t="s">
        <v>61</v>
      </c>
      <c r="F43" s="204" t="s">
        <v>3</v>
      </c>
      <c r="G43" s="204">
        <v>1998</v>
      </c>
      <c r="H43" s="206">
        <v>1999</v>
      </c>
      <c r="I43" s="204" t="s">
        <v>61</v>
      </c>
      <c r="J43" s="204" t="s">
        <v>3</v>
      </c>
      <c r="K43" s="204">
        <v>1998</v>
      </c>
      <c r="L43" s="205">
        <v>1999</v>
      </c>
      <c r="M43" s="204" t="s">
        <v>61</v>
      </c>
      <c r="N43" s="204" t="s">
        <v>3</v>
      </c>
      <c r="O43" s="204">
        <v>1998</v>
      </c>
      <c r="P43" s="206">
        <v>1999</v>
      </c>
      <c r="Q43" s="204" t="s">
        <v>61</v>
      </c>
      <c r="R43" s="204" t="s">
        <v>3</v>
      </c>
      <c r="S43" s="195" t="s">
        <v>65</v>
      </c>
      <c r="T43" s="195" t="s">
        <v>66</v>
      </c>
      <c r="U43" s="196" t="s">
        <v>67</v>
      </c>
      <c r="V43" s="197" t="s">
        <v>68</v>
      </c>
      <c r="W43" s="197" t="s">
        <v>67</v>
      </c>
      <c r="X43" s="197" t="s">
        <v>65</v>
      </c>
      <c r="Y43" s="197" t="s">
        <v>69</v>
      </c>
      <c r="Z43" s="197" t="s">
        <v>68</v>
      </c>
      <c r="AA43" s="197" t="s">
        <v>70</v>
      </c>
      <c r="AB43" s="197" t="s">
        <v>71</v>
      </c>
      <c r="AC43" s="197" t="s">
        <v>72</v>
      </c>
      <c r="AD43" s="198" t="s">
        <v>73</v>
      </c>
      <c r="AE43" s="102"/>
    </row>
    <row r="44" spans="1:31" ht="13.5" thickTop="1">
      <c r="A44" s="479" t="s">
        <v>21</v>
      </c>
      <c r="B44" s="267" t="s">
        <v>39</v>
      </c>
      <c r="C44" s="144" t="e">
        <f>SUM(#REF!,#REF!,#REF!,#REF!,#REF!,#REF!,#REF!,#REF!,#REF!,#REF!,#REF!,#REF!)</f>
        <v>#REF!</v>
      </c>
      <c r="D44" s="145" t="e">
        <f>SUM(#REF!,#REF!,#REF!,#REF!,#REF!,#REF!,#REF!,#REF!,#REF!,#REF!,#REF!,#REF!)</f>
        <v>#REF!</v>
      </c>
      <c r="E44" s="146" t="e">
        <f>D44-C44</f>
        <v>#REF!</v>
      </c>
      <c r="F44" s="178" t="e">
        <f>IF(C44&gt;0,D44/C44-1,D44)</f>
        <v>#REF!</v>
      </c>
      <c r="G44" s="148">
        <v>30801</v>
      </c>
      <c r="H44" s="145">
        <v>25984</v>
      </c>
      <c r="I44" s="146">
        <v>-4817</v>
      </c>
      <c r="J44" s="179">
        <v>-0.15639102626538104</v>
      </c>
      <c r="K44" s="148">
        <v>3653</v>
      </c>
      <c r="L44" s="145">
        <v>3194</v>
      </c>
      <c r="M44" s="146">
        <v>-459</v>
      </c>
      <c r="N44" s="178">
        <v>-0.12565015056118256</v>
      </c>
      <c r="O44" s="148">
        <v>9118</v>
      </c>
      <c r="P44" s="145">
        <v>7969</v>
      </c>
      <c r="Q44" s="146">
        <v>-1149</v>
      </c>
      <c r="R44" s="178">
        <v>-0.12601447685896028</v>
      </c>
      <c r="S44" s="244" t="s">
        <v>98</v>
      </c>
      <c r="T44" s="244" t="s">
        <v>98</v>
      </c>
      <c r="U44" s="244" t="s">
        <v>98</v>
      </c>
      <c r="V44" s="244" t="s">
        <v>98</v>
      </c>
      <c r="W44" s="244" t="s">
        <v>98</v>
      </c>
      <c r="X44" s="244" t="s">
        <v>98</v>
      </c>
      <c r="Y44" s="244" t="s">
        <v>98</v>
      </c>
      <c r="Z44" s="244" t="s">
        <v>98</v>
      </c>
      <c r="AA44" s="244" t="s">
        <v>98</v>
      </c>
      <c r="AB44" s="244" t="s">
        <v>98</v>
      </c>
      <c r="AC44" s="247" t="s">
        <v>98</v>
      </c>
      <c r="AD44" s="248" t="s">
        <v>98</v>
      </c>
      <c r="AE44" s="54"/>
    </row>
    <row r="45" spans="1:31" ht="12.75">
      <c r="A45" s="480"/>
      <c r="B45" s="268" t="s">
        <v>40</v>
      </c>
      <c r="C45" s="144" t="e">
        <f>SUM(#REF!,#REF!,#REF!,#REF!,#REF!,#REF!,#REF!,#REF!,#REF!,#REF!,#REF!,#REF!)</f>
        <v>#REF!</v>
      </c>
      <c r="D45" s="145" t="e">
        <f>SUM(#REF!,#REF!,#REF!,#REF!,#REF!,#REF!,#REF!,#REF!,#REF!,#REF!,#REF!,#REF!)</f>
        <v>#REF!</v>
      </c>
      <c r="E45" s="146" t="e">
        <f aca="true" t="shared" si="0" ref="E45:E72">D45-C45</f>
        <v>#REF!</v>
      </c>
      <c r="F45" s="150" t="e">
        <f aca="true" t="shared" si="1" ref="F45:F73">IF(C45&gt;0,D45/C45-1,D45)</f>
        <v>#REF!</v>
      </c>
      <c r="G45" s="148">
        <v>13643</v>
      </c>
      <c r="H45" s="145">
        <v>13830</v>
      </c>
      <c r="I45" s="146">
        <v>187</v>
      </c>
      <c r="J45" s="151">
        <v>0.013706662757458021</v>
      </c>
      <c r="K45" s="148">
        <v>189</v>
      </c>
      <c r="L45" s="145">
        <v>271</v>
      </c>
      <c r="M45" s="146">
        <v>82</v>
      </c>
      <c r="N45" s="150">
        <v>0.43386243386243395</v>
      </c>
      <c r="O45" s="148">
        <v>1420</v>
      </c>
      <c r="P45" s="145">
        <v>3321</v>
      </c>
      <c r="Q45" s="146">
        <v>1901</v>
      </c>
      <c r="R45" s="150">
        <v>1.3387323943661973</v>
      </c>
      <c r="S45" s="244" t="s">
        <v>98</v>
      </c>
      <c r="T45" s="244" t="s">
        <v>98</v>
      </c>
      <c r="U45" s="244" t="s">
        <v>98</v>
      </c>
      <c r="V45" s="244" t="s">
        <v>98</v>
      </c>
      <c r="W45" s="244" t="s">
        <v>98</v>
      </c>
      <c r="X45" s="244" t="s">
        <v>98</v>
      </c>
      <c r="Y45" s="244" t="s">
        <v>98</v>
      </c>
      <c r="Z45" s="244" t="s">
        <v>98</v>
      </c>
      <c r="AA45" s="244" t="s">
        <v>98</v>
      </c>
      <c r="AB45" s="244" t="s">
        <v>98</v>
      </c>
      <c r="AC45" s="249" t="s">
        <v>98</v>
      </c>
      <c r="AD45" s="250" t="s">
        <v>98</v>
      </c>
      <c r="AE45" s="54"/>
    </row>
    <row r="46" spans="1:31" s="52" customFormat="1" ht="18">
      <c r="A46" s="481"/>
      <c r="B46" s="263" t="s">
        <v>81</v>
      </c>
      <c r="C46" s="152" t="e">
        <f>SUM(#REF!,#REF!,#REF!,#REF!,#REF!,#REF!,#REF!,#REF!,#REF!,#REF!,#REF!,#REF!)</f>
        <v>#REF!</v>
      </c>
      <c r="D46" s="153" t="e">
        <f>SUM(#REF!,#REF!,#REF!,#REF!,#REF!,#REF!,#REF!,#REF!,#REF!,#REF!,#REF!,#REF!)</f>
        <v>#REF!</v>
      </c>
      <c r="E46" s="154" t="e">
        <f t="shared" si="0"/>
        <v>#REF!</v>
      </c>
      <c r="F46" s="155" t="e">
        <f t="shared" si="1"/>
        <v>#REF!</v>
      </c>
      <c r="G46" s="156">
        <v>877</v>
      </c>
      <c r="H46" s="153">
        <v>1506</v>
      </c>
      <c r="I46" s="154">
        <v>629</v>
      </c>
      <c r="J46" s="157">
        <v>0.717217787913341</v>
      </c>
      <c r="K46" s="156">
        <v>178</v>
      </c>
      <c r="L46" s="153">
        <v>143</v>
      </c>
      <c r="M46" s="154">
        <v>-35</v>
      </c>
      <c r="N46" s="155">
        <v>-0.1966292134831461</v>
      </c>
      <c r="O46" s="156">
        <v>320</v>
      </c>
      <c r="P46" s="153">
        <v>295</v>
      </c>
      <c r="Q46" s="154">
        <v>-25</v>
      </c>
      <c r="R46" s="155">
        <v>-0.078125</v>
      </c>
      <c r="S46" s="244" t="s">
        <v>98</v>
      </c>
      <c r="T46" s="244" t="s">
        <v>98</v>
      </c>
      <c r="U46" s="244" t="s">
        <v>98</v>
      </c>
      <c r="V46" s="244" t="s">
        <v>98</v>
      </c>
      <c r="W46" s="244" t="s">
        <v>98</v>
      </c>
      <c r="X46" s="244" t="s">
        <v>98</v>
      </c>
      <c r="Y46" s="244" t="s">
        <v>98</v>
      </c>
      <c r="Z46" s="244" t="s">
        <v>98</v>
      </c>
      <c r="AA46" s="244" t="s">
        <v>98</v>
      </c>
      <c r="AB46" s="244" t="s">
        <v>98</v>
      </c>
      <c r="AC46" s="249" t="s">
        <v>98</v>
      </c>
      <c r="AD46" s="250" t="s">
        <v>98</v>
      </c>
      <c r="AE46" s="78"/>
    </row>
    <row r="47" spans="1:31" s="53" customFormat="1" ht="12.75">
      <c r="A47" s="482" t="s">
        <v>26</v>
      </c>
      <c r="B47" s="267" t="s">
        <v>41</v>
      </c>
      <c r="C47" s="144" t="e">
        <f>SUM(#REF!,#REF!,#REF!,#REF!,#REF!,#REF!,#REF!,#REF!,#REF!,#REF!,#REF!,#REF!)</f>
        <v>#REF!</v>
      </c>
      <c r="D47" s="145" t="e">
        <f>SUM(#REF!,#REF!,#REF!,#REF!,#REF!,#REF!,#REF!,#REF!,#REF!,#REF!,#REF!,#REF!)</f>
        <v>#REF!</v>
      </c>
      <c r="E47" s="146" t="e">
        <f t="shared" si="0"/>
        <v>#REF!</v>
      </c>
      <c r="F47" s="147" t="e">
        <f t="shared" si="1"/>
        <v>#REF!</v>
      </c>
      <c r="G47" s="148">
        <v>15279</v>
      </c>
      <c r="H47" s="145">
        <v>0</v>
      </c>
      <c r="I47" s="146">
        <v>-15279</v>
      </c>
      <c r="J47" s="149">
        <v>-1</v>
      </c>
      <c r="K47" s="148">
        <v>34</v>
      </c>
      <c r="L47" s="145">
        <v>0</v>
      </c>
      <c r="M47" s="146">
        <v>-34</v>
      </c>
      <c r="N47" s="147">
        <v>-1</v>
      </c>
      <c r="O47" s="148">
        <v>716</v>
      </c>
      <c r="P47" s="145">
        <v>0</v>
      </c>
      <c r="Q47" s="146">
        <v>-716</v>
      </c>
      <c r="R47" s="147">
        <v>-1</v>
      </c>
      <c r="S47" s="244" t="s">
        <v>98</v>
      </c>
      <c r="T47" s="244" t="s">
        <v>98</v>
      </c>
      <c r="U47" s="244" t="s">
        <v>98</v>
      </c>
      <c r="V47" s="244" t="s">
        <v>98</v>
      </c>
      <c r="W47" s="244" t="s">
        <v>98</v>
      </c>
      <c r="X47" s="244" t="s">
        <v>98</v>
      </c>
      <c r="Y47" s="244" t="s">
        <v>98</v>
      </c>
      <c r="Z47" s="244" t="s">
        <v>98</v>
      </c>
      <c r="AA47" s="244" t="s">
        <v>98</v>
      </c>
      <c r="AB47" s="244" t="s">
        <v>98</v>
      </c>
      <c r="AC47" s="249" t="s">
        <v>98</v>
      </c>
      <c r="AD47" s="250" t="s">
        <v>98</v>
      </c>
      <c r="AE47" s="90"/>
    </row>
    <row r="48" spans="1:31" s="52" customFormat="1" ht="18">
      <c r="A48" s="483"/>
      <c r="B48" s="269" t="s">
        <v>82</v>
      </c>
      <c r="C48" s="152" t="e">
        <f>SUM(#REF!,#REF!,#REF!,#REF!,#REF!,#REF!,#REF!,#REF!,#REF!,#REF!,#REF!,#REF!)</f>
        <v>#REF!</v>
      </c>
      <c r="D48" s="153" t="e">
        <f>SUM(#REF!,#REF!,#REF!,#REF!,#REF!,#REF!,#REF!,#REF!,#REF!,#REF!,#REF!,#REF!)</f>
        <v>#REF!</v>
      </c>
      <c r="E48" s="154" t="e">
        <f t="shared" si="0"/>
        <v>#REF!</v>
      </c>
      <c r="F48" s="155" t="e">
        <f t="shared" si="1"/>
        <v>#REF!</v>
      </c>
      <c r="G48" s="156">
        <v>7648</v>
      </c>
      <c r="H48" s="153">
        <v>14909</v>
      </c>
      <c r="I48" s="154">
        <v>7261</v>
      </c>
      <c r="J48" s="157">
        <v>0.9493985355648535</v>
      </c>
      <c r="K48" s="156">
        <v>775</v>
      </c>
      <c r="L48" s="153">
        <v>466</v>
      </c>
      <c r="M48" s="154">
        <v>-309</v>
      </c>
      <c r="N48" s="155">
        <v>-0.3987096774193548</v>
      </c>
      <c r="O48" s="156">
        <v>2379</v>
      </c>
      <c r="P48" s="153">
        <v>1228</v>
      </c>
      <c r="Q48" s="154">
        <v>-1151</v>
      </c>
      <c r="R48" s="155">
        <v>-0.4838167297183691</v>
      </c>
      <c r="S48" s="244" t="s">
        <v>98</v>
      </c>
      <c r="T48" s="244" t="s">
        <v>98</v>
      </c>
      <c r="U48" s="244" t="s">
        <v>98</v>
      </c>
      <c r="V48" s="244" t="s">
        <v>98</v>
      </c>
      <c r="W48" s="244" t="s">
        <v>98</v>
      </c>
      <c r="X48" s="244" t="s">
        <v>98</v>
      </c>
      <c r="Y48" s="244" t="s">
        <v>98</v>
      </c>
      <c r="Z48" s="244" t="s">
        <v>98</v>
      </c>
      <c r="AA48" s="244" t="s">
        <v>98</v>
      </c>
      <c r="AB48" s="244" t="s">
        <v>98</v>
      </c>
      <c r="AC48" s="249" t="s">
        <v>98</v>
      </c>
      <c r="AD48" s="250" t="s">
        <v>98</v>
      </c>
      <c r="AE48" s="78"/>
    </row>
    <row r="49" spans="1:31" s="53" customFormat="1" ht="12.75">
      <c r="A49" s="482" t="s">
        <v>20</v>
      </c>
      <c r="B49" s="267" t="s">
        <v>42</v>
      </c>
      <c r="C49" s="144" t="e">
        <f>SUM(#REF!,#REF!,#REF!,#REF!,#REF!,#REF!,#REF!,#REF!,#REF!,#REF!,#REF!,#REF!)</f>
        <v>#REF!</v>
      </c>
      <c r="D49" s="145" t="e">
        <f>SUM(#REF!,#REF!,#REF!,#REF!,#REF!,#REF!,#REF!,#REF!,#REF!,#REF!,#REF!,#REF!)</f>
        <v>#REF!</v>
      </c>
      <c r="E49" s="146" t="e">
        <f t="shared" si="0"/>
        <v>#REF!</v>
      </c>
      <c r="F49" s="147" t="e">
        <f t="shared" si="1"/>
        <v>#REF!</v>
      </c>
      <c r="G49" s="148">
        <v>45738</v>
      </c>
      <c r="H49" s="145">
        <v>67372</v>
      </c>
      <c r="I49" s="146">
        <v>21634</v>
      </c>
      <c r="J49" s="149">
        <v>0.4729983820892911</v>
      </c>
      <c r="K49" s="148">
        <v>850</v>
      </c>
      <c r="L49" s="145">
        <v>2379</v>
      </c>
      <c r="M49" s="146">
        <v>1529</v>
      </c>
      <c r="N49" s="147">
        <v>1.7988235294117647</v>
      </c>
      <c r="O49" s="148">
        <v>4137</v>
      </c>
      <c r="P49" s="145">
        <v>7379</v>
      </c>
      <c r="Q49" s="146">
        <v>3242</v>
      </c>
      <c r="R49" s="147">
        <v>0.7836596567561034</v>
      </c>
      <c r="S49" s="244" t="s">
        <v>98</v>
      </c>
      <c r="T49" s="244" t="s">
        <v>98</v>
      </c>
      <c r="U49" s="244" t="s">
        <v>98</v>
      </c>
      <c r="V49" s="244" t="s">
        <v>98</v>
      </c>
      <c r="W49" s="244" t="s">
        <v>98</v>
      </c>
      <c r="X49" s="244" t="s">
        <v>98</v>
      </c>
      <c r="Y49" s="244" t="s">
        <v>98</v>
      </c>
      <c r="Z49" s="244" t="s">
        <v>98</v>
      </c>
      <c r="AA49" s="244" t="s">
        <v>98</v>
      </c>
      <c r="AB49" s="244" t="s">
        <v>98</v>
      </c>
      <c r="AC49" s="249" t="s">
        <v>98</v>
      </c>
      <c r="AD49" s="250" t="s">
        <v>98</v>
      </c>
      <c r="AE49" s="90"/>
    </row>
    <row r="50" spans="1:31" ht="12.75">
      <c r="A50" s="484"/>
      <c r="B50" s="268" t="s">
        <v>43</v>
      </c>
      <c r="C50" s="144" t="e">
        <f>SUM(#REF!,#REF!,#REF!,#REF!,#REF!,#REF!,#REF!,#REF!,#REF!,#REF!,#REF!,#REF!)</f>
        <v>#REF!</v>
      </c>
      <c r="D50" s="145" t="e">
        <f>SUM(#REF!,#REF!,#REF!,#REF!,#REF!,#REF!,#REF!,#REF!,#REF!,#REF!,#REF!,#REF!)</f>
        <v>#REF!</v>
      </c>
      <c r="E50" s="146" t="e">
        <f t="shared" si="0"/>
        <v>#REF!</v>
      </c>
      <c r="F50" s="150" t="e">
        <f t="shared" si="1"/>
        <v>#REF!</v>
      </c>
      <c r="G50" s="148">
        <v>418</v>
      </c>
      <c r="H50" s="145">
        <v>820</v>
      </c>
      <c r="I50" s="146">
        <v>402</v>
      </c>
      <c r="J50" s="151">
        <v>0.9617224880382775</v>
      </c>
      <c r="K50" s="148">
        <v>147</v>
      </c>
      <c r="L50" s="145">
        <v>362</v>
      </c>
      <c r="M50" s="146">
        <v>215</v>
      </c>
      <c r="N50" s="150">
        <v>1.4625850340136055</v>
      </c>
      <c r="O50" s="148">
        <v>229</v>
      </c>
      <c r="P50" s="145">
        <v>467</v>
      </c>
      <c r="Q50" s="146">
        <v>238</v>
      </c>
      <c r="R50" s="150">
        <v>1.039301310043668</v>
      </c>
      <c r="S50" s="244" t="s">
        <v>98</v>
      </c>
      <c r="T50" s="244" t="s">
        <v>98</v>
      </c>
      <c r="U50" s="244" t="s">
        <v>98</v>
      </c>
      <c r="V50" s="244" t="s">
        <v>98</v>
      </c>
      <c r="W50" s="244" t="s">
        <v>98</v>
      </c>
      <c r="X50" s="244" t="s">
        <v>98</v>
      </c>
      <c r="Y50" s="244" t="s">
        <v>98</v>
      </c>
      <c r="Z50" s="244" t="s">
        <v>98</v>
      </c>
      <c r="AA50" s="244" t="s">
        <v>98</v>
      </c>
      <c r="AB50" s="244" t="s">
        <v>98</v>
      </c>
      <c r="AC50" s="249" t="s">
        <v>98</v>
      </c>
      <c r="AD50" s="250" t="s">
        <v>98</v>
      </c>
      <c r="AE50" s="54"/>
    </row>
    <row r="51" spans="1:31" ht="12.75">
      <c r="A51" s="484"/>
      <c r="B51" s="268" t="s">
        <v>44</v>
      </c>
      <c r="C51" s="144" t="e">
        <f>SUM(#REF!,#REF!,#REF!,#REF!,#REF!,#REF!,#REF!,#REF!,#REF!,#REF!,#REF!,#REF!)</f>
        <v>#REF!</v>
      </c>
      <c r="D51" s="145" t="e">
        <f>SUM(#REF!,#REF!,#REF!,#REF!,#REF!,#REF!,#REF!,#REF!,#REF!,#REF!,#REF!,#REF!)</f>
        <v>#REF!</v>
      </c>
      <c r="E51" s="146" t="e">
        <f t="shared" si="0"/>
        <v>#REF!</v>
      </c>
      <c r="F51" s="150" t="e">
        <f t="shared" si="1"/>
        <v>#REF!</v>
      </c>
      <c r="G51" s="148">
        <v>55073</v>
      </c>
      <c r="H51" s="145">
        <v>63177</v>
      </c>
      <c r="I51" s="146">
        <v>8104</v>
      </c>
      <c r="J51" s="151">
        <v>0.1471501461696294</v>
      </c>
      <c r="K51" s="148">
        <v>4295</v>
      </c>
      <c r="L51" s="145">
        <v>4845</v>
      </c>
      <c r="M51" s="146">
        <v>550</v>
      </c>
      <c r="N51" s="150">
        <v>0.12805587892898718</v>
      </c>
      <c r="O51" s="148">
        <v>19068</v>
      </c>
      <c r="P51" s="145">
        <v>20340</v>
      </c>
      <c r="Q51" s="146">
        <v>1272</v>
      </c>
      <c r="R51" s="150">
        <v>0.06670862177470105</v>
      </c>
      <c r="S51" s="244" t="s">
        <v>98</v>
      </c>
      <c r="T51" s="244" t="s">
        <v>98</v>
      </c>
      <c r="U51" s="244" t="s">
        <v>98</v>
      </c>
      <c r="V51" s="244" t="s">
        <v>98</v>
      </c>
      <c r="W51" s="244" t="s">
        <v>98</v>
      </c>
      <c r="X51" s="244" t="s">
        <v>98</v>
      </c>
      <c r="Y51" s="244" t="s">
        <v>98</v>
      </c>
      <c r="Z51" s="244" t="s">
        <v>98</v>
      </c>
      <c r="AA51" s="244" t="s">
        <v>98</v>
      </c>
      <c r="AB51" s="244" t="s">
        <v>98</v>
      </c>
      <c r="AC51" s="249" t="s">
        <v>98</v>
      </c>
      <c r="AD51" s="250" t="s">
        <v>98</v>
      </c>
      <c r="AE51" s="54"/>
    </row>
    <row r="52" spans="1:31" ht="12.75">
      <c r="A52" s="484"/>
      <c r="B52" s="268" t="s">
        <v>45</v>
      </c>
      <c r="C52" s="144" t="e">
        <f>SUM(#REF!,#REF!,#REF!,#REF!,#REF!,#REF!,#REF!,#REF!,#REF!,#REF!,#REF!,#REF!)</f>
        <v>#REF!</v>
      </c>
      <c r="D52" s="145" t="e">
        <f>SUM(#REF!,#REF!,#REF!,#REF!,#REF!,#REF!,#REF!,#REF!,#REF!,#REF!,#REF!,#REF!)</f>
        <v>#REF!</v>
      </c>
      <c r="E52" s="146" t="e">
        <f t="shared" si="0"/>
        <v>#REF!</v>
      </c>
      <c r="F52" s="150" t="e">
        <f t="shared" si="1"/>
        <v>#REF!</v>
      </c>
      <c r="G52" s="148">
        <v>4461</v>
      </c>
      <c r="H52" s="145">
        <v>6456</v>
      </c>
      <c r="I52" s="146">
        <v>1995</v>
      </c>
      <c r="J52" s="151">
        <v>0.4472091459314056</v>
      </c>
      <c r="K52" s="148">
        <v>1307</v>
      </c>
      <c r="L52" s="145">
        <v>4353</v>
      </c>
      <c r="M52" s="146">
        <v>3046</v>
      </c>
      <c r="N52" s="150">
        <v>2.3305279265493497</v>
      </c>
      <c r="O52" s="148">
        <v>2790</v>
      </c>
      <c r="P52" s="145">
        <v>6447</v>
      </c>
      <c r="Q52" s="146">
        <v>3657</v>
      </c>
      <c r="R52" s="150">
        <v>1.3107526881720428</v>
      </c>
      <c r="S52" s="244" t="s">
        <v>98</v>
      </c>
      <c r="T52" s="244" t="s">
        <v>98</v>
      </c>
      <c r="U52" s="244" t="s">
        <v>98</v>
      </c>
      <c r="V52" s="244" t="s">
        <v>98</v>
      </c>
      <c r="W52" s="244" t="s">
        <v>98</v>
      </c>
      <c r="X52" s="244" t="s">
        <v>98</v>
      </c>
      <c r="Y52" s="244" t="s">
        <v>98</v>
      </c>
      <c r="Z52" s="244" t="s">
        <v>98</v>
      </c>
      <c r="AA52" s="244" t="s">
        <v>98</v>
      </c>
      <c r="AB52" s="244" t="s">
        <v>98</v>
      </c>
      <c r="AC52" s="249" t="s">
        <v>98</v>
      </c>
      <c r="AD52" s="250" t="s">
        <v>98</v>
      </c>
      <c r="AE52" s="54"/>
    </row>
    <row r="53" spans="1:31" s="52" customFormat="1" ht="12.75">
      <c r="A53" s="483"/>
      <c r="B53" s="263" t="s">
        <v>83</v>
      </c>
      <c r="C53" s="152" t="e">
        <f>SUM(#REF!,#REF!,#REF!,#REF!,#REF!,#REF!,#REF!,#REF!,#REF!,#REF!,#REF!,#REF!)</f>
        <v>#REF!</v>
      </c>
      <c r="D53" s="153" t="e">
        <f>SUM(#REF!,#REF!,#REF!,#REF!,#REF!,#REF!,#REF!,#REF!,#REF!,#REF!,#REF!,#REF!)</f>
        <v>#REF!</v>
      </c>
      <c r="E53" s="154" t="e">
        <f t="shared" si="0"/>
        <v>#REF!</v>
      </c>
      <c r="F53" s="155" t="e">
        <f t="shared" si="1"/>
        <v>#REF!</v>
      </c>
      <c r="G53" s="156">
        <v>48989</v>
      </c>
      <c r="H53" s="153">
        <v>71080</v>
      </c>
      <c r="I53" s="154">
        <v>22091</v>
      </c>
      <c r="J53" s="157">
        <v>0.4509379656657617</v>
      </c>
      <c r="K53" s="156">
        <v>3549</v>
      </c>
      <c r="L53" s="153">
        <v>4310</v>
      </c>
      <c r="M53" s="154">
        <v>761</v>
      </c>
      <c r="N53" s="155">
        <v>0.21442659904198358</v>
      </c>
      <c r="O53" s="156">
        <v>55243</v>
      </c>
      <c r="P53" s="153">
        <v>81732</v>
      </c>
      <c r="Q53" s="154">
        <v>26489</v>
      </c>
      <c r="R53" s="155">
        <v>0.4794996651159422</v>
      </c>
      <c r="S53" s="244" t="s">
        <v>98</v>
      </c>
      <c r="T53" s="244" t="s">
        <v>98</v>
      </c>
      <c r="U53" s="244" t="s">
        <v>98</v>
      </c>
      <c r="V53" s="244" t="s">
        <v>98</v>
      </c>
      <c r="W53" s="244" t="s">
        <v>98</v>
      </c>
      <c r="X53" s="244" t="s">
        <v>98</v>
      </c>
      <c r="Y53" s="244" t="s">
        <v>98</v>
      </c>
      <c r="Z53" s="244" t="s">
        <v>98</v>
      </c>
      <c r="AA53" s="244" t="s">
        <v>98</v>
      </c>
      <c r="AB53" s="244" t="s">
        <v>98</v>
      </c>
      <c r="AC53" s="249" t="s">
        <v>98</v>
      </c>
      <c r="AD53" s="250" t="s">
        <v>98</v>
      </c>
      <c r="AE53" s="78"/>
    </row>
    <row r="54" spans="1:31" s="53" customFormat="1" ht="12.75">
      <c r="A54" s="482" t="s">
        <v>24</v>
      </c>
      <c r="B54" s="267" t="s">
        <v>46</v>
      </c>
      <c r="C54" s="144" t="e">
        <f>SUM(#REF!,#REF!,#REF!,#REF!,#REF!,#REF!,#REF!,#REF!,#REF!,#REF!,#REF!,#REF!)</f>
        <v>#REF!</v>
      </c>
      <c r="D54" s="145" t="e">
        <f>SUM(#REF!,#REF!,#REF!,#REF!,#REF!,#REF!,#REF!,#REF!,#REF!,#REF!,#REF!,#REF!)</f>
        <v>#REF!</v>
      </c>
      <c r="E54" s="146" t="e">
        <f t="shared" si="0"/>
        <v>#REF!</v>
      </c>
      <c r="F54" s="147" t="e">
        <f t="shared" si="1"/>
        <v>#REF!</v>
      </c>
      <c r="G54" s="148">
        <v>0</v>
      </c>
      <c r="H54" s="145">
        <v>0</v>
      </c>
      <c r="I54" s="146">
        <v>0</v>
      </c>
      <c r="J54" s="149">
        <v>0</v>
      </c>
      <c r="K54" s="148">
        <v>0</v>
      </c>
      <c r="L54" s="145">
        <v>0</v>
      </c>
      <c r="M54" s="146">
        <v>0</v>
      </c>
      <c r="N54" s="147">
        <v>0</v>
      </c>
      <c r="O54" s="148">
        <v>0</v>
      </c>
      <c r="P54" s="145">
        <v>0</v>
      </c>
      <c r="Q54" s="146">
        <v>0</v>
      </c>
      <c r="R54" s="147">
        <v>0</v>
      </c>
      <c r="S54" s="244" t="s">
        <v>98</v>
      </c>
      <c r="T54" s="244" t="s">
        <v>98</v>
      </c>
      <c r="U54" s="244" t="s">
        <v>98</v>
      </c>
      <c r="V54" s="244" t="s">
        <v>98</v>
      </c>
      <c r="W54" s="244" t="s">
        <v>98</v>
      </c>
      <c r="X54" s="244" t="s">
        <v>98</v>
      </c>
      <c r="Y54" s="244" t="s">
        <v>98</v>
      </c>
      <c r="Z54" s="244" t="s">
        <v>98</v>
      </c>
      <c r="AA54" s="244" t="s">
        <v>98</v>
      </c>
      <c r="AB54" s="244" t="s">
        <v>98</v>
      </c>
      <c r="AC54" s="249" t="s">
        <v>98</v>
      </c>
      <c r="AD54" s="250" t="s">
        <v>98</v>
      </c>
      <c r="AE54" s="90"/>
    </row>
    <row r="55" spans="1:31" ht="12.75">
      <c r="A55" s="484"/>
      <c r="B55" s="268" t="s">
        <v>47</v>
      </c>
      <c r="C55" s="144" t="e">
        <f>SUM(#REF!,#REF!,#REF!,#REF!,#REF!,#REF!,#REF!,#REF!,#REF!,#REF!,#REF!,#REF!)</f>
        <v>#REF!</v>
      </c>
      <c r="D55" s="145" t="e">
        <f>SUM(#REF!,#REF!,#REF!,#REF!,#REF!,#REF!,#REF!,#REF!,#REF!,#REF!,#REF!,#REF!)</f>
        <v>#REF!</v>
      </c>
      <c r="E55" s="146" t="e">
        <f t="shared" si="0"/>
        <v>#REF!</v>
      </c>
      <c r="F55" s="150" t="e">
        <f t="shared" si="1"/>
        <v>#REF!</v>
      </c>
      <c r="G55" s="148">
        <v>436</v>
      </c>
      <c r="H55" s="145">
        <v>956</v>
      </c>
      <c r="I55" s="146">
        <v>520</v>
      </c>
      <c r="J55" s="151">
        <v>1.1926605504587156</v>
      </c>
      <c r="K55" s="148">
        <v>114</v>
      </c>
      <c r="L55" s="145">
        <v>181</v>
      </c>
      <c r="M55" s="146">
        <v>67</v>
      </c>
      <c r="N55" s="150">
        <v>0.5877192982456141</v>
      </c>
      <c r="O55" s="148">
        <v>625</v>
      </c>
      <c r="P55" s="145">
        <v>804</v>
      </c>
      <c r="Q55" s="146">
        <v>179</v>
      </c>
      <c r="R55" s="150">
        <v>0.2864</v>
      </c>
      <c r="S55" s="244" t="s">
        <v>98</v>
      </c>
      <c r="T55" s="244" t="s">
        <v>98</v>
      </c>
      <c r="U55" s="244" t="s">
        <v>98</v>
      </c>
      <c r="V55" s="244" t="s">
        <v>98</v>
      </c>
      <c r="W55" s="244" t="s">
        <v>98</v>
      </c>
      <c r="X55" s="244" t="s">
        <v>98</v>
      </c>
      <c r="Y55" s="244" t="s">
        <v>98</v>
      </c>
      <c r="Z55" s="244" t="s">
        <v>98</v>
      </c>
      <c r="AA55" s="244" t="s">
        <v>98</v>
      </c>
      <c r="AB55" s="244" t="s">
        <v>98</v>
      </c>
      <c r="AC55" s="249" t="s">
        <v>98</v>
      </c>
      <c r="AD55" s="250" t="s">
        <v>98</v>
      </c>
      <c r="AE55" s="54"/>
    </row>
    <row r="56" spans="1:31" s="52" customFormat="1" ht="12.75">
      <c r="A56" s="483"/>
      <c r="B56" s="263" t="s">
        <v>84</v>
      </c>
      <c r="C56" s="152" t="e">
        <f>SUM(#REF!,#REF!,#REF!,#REF!,#REF!,#REF!,#REF!,#REF!,#REF!,#REF!,#REF!,#REF!)</f>
        <v>#REF!</v>
      </c>
      <c r="D56" s="153" t="e">
        <f>SUM(#REF!,#REF!,#REF!,#REF!,#REF!,#REF!,#REF!,#REF!,#REF!,#REF!,#REF!,#REF!)</f>
        <v>#REF!</v>
      </c>
      <c r="E56" s="154" t="e">
        <f t="shared" si="0"/>
        <v>#REF!</v>
      </c>
      <c r="F56" s="155" t="e">
        <f t="shared" si="1"/>
        <v>#REF!</v>
      </c>
      <c r="G56" s="156">
        <v>0</v>
      </c>
      <c r="H56" s="153">
        <v>0</v>
      </c>
      <c r="I56" s="154">
        <v>0</v>
      </c>
      <c r="J56" s="157">
        <v>0</v>
      </c>
      <c r="K56" s="156">
        <v>0</v>
      </c>
      <c r="L56" s="153">
        <v>0</v>
      </c>
      <c r="M56" s="154">
        <v>0</v>
      </c>
      <c r="N56" s="155">
        <v>0</v>
      </c>
      <c r="O56" s="156">
        <v>0</v>
      </c>
      <c r="P56" s="153">
        <v>0</v>
      </c>
      <c r="Q56" s="154">
        <v>0</v>
      </c>
      <c r="R56" s="155">
        <v>0</v>
      </c>
      <c r="S56" s="244" t="s">
        <v>98</v>
      </c>
      <c r="T56" s="244" t="s">
        <v>98</v>
      </c>
      <c r="U56" s="244" t="s">
        <v>98</v>
      </c>
      <c r="V56" s="244" t="s">
        <v>98</v>
      </c>
      <c r="W56" s="244" t="s">
        <v>98</v>
      </c>
      <c r="X56" s="244" t="s">
        <v>98</v>
      </c>
      <c r="Y56" s="244" t="s">
        <v>98</v>
      </c>
      <c r="Z56" s="244" t="s">
        <v>98</v>
      </c>
      <c r="AA56" s="244" t="s">
        <v>98</v>
      </c>
      <c r="AB56" s="244" t="s">
        <v>98</v>
      </c>
      <c r="AC56" s="249" t="s">
        <v>98</v>
      </c>
      <c r="AD56" s="250" t="s">
        <v>98</v>
      </c>
      <c r="AE56" s="78"/>
    </row>
    <row r="57" spans="1:31" s="53" customFormat="1" ht="12.75">
      <c r="A57" s="482" t="s">
        <v>22</v>
      </c>
      <c r="B57" s="267" t="s">
        <v>48</v>
      </c>
      <c r="C57" s="144" t="e">
        <f>SUM(#REF!,#REF!,#REF!,#REF!,#REF!,#REF!,#REF!,#REF!,#REF!,#REF!,#REF!,#REF!)</f>
        <v>#REF!</v>
      </c>
      <c r="D57" s="145" t="e">
        <f>SUM(#REF!,#REF!,#REF!,#REF!,#REF!,#REF!,#REF!,#REF!,#REF!,#REF!,#REF!,#REF!)</f>
        <v>#REF!</v>
      </c>
      <c r="E57" s="146" t="e">
        <f t="shared" si="0"/>
        <v>#REF!</v>
      </c>
      <c r="F57" s="147" t="e">
        <f t="shared" si="1"/>
        <v>#REF!</v>
      </c>
      <c r="G57" s="148">
        <v>7947</v>
      </c>
      <c r="H57" s="145">
        <v>7225</v>
      </c>
      <c r="I57" s="146">
        <v>-722</v>
      </c>
      <c r="J57" s="149">
        <v>-0.09085189379640113</v>
      </c>
      <c r="K57" s="148">
        <v>198</v>
      </c>
      <c r="L57" s="145">
        <v>196</v>
      </c>
      <c r="M57" s="146">
        <v>-2</v>
      </c>
      <c r="N57" s="147">
        <v>-0.010101010101010055</v>
      </c>
      <c r="O57" s="148">
        <v>1032</v>
      </c>
      <c r="P57" s="145">
        <v>1403</v>
      </c>
      <c r="Q57" s="146">
        <v>371</v>
      </c>
      <c r="R57" s="147">
        <v>0.3594961240310077</v>
      </c>
      <c r="S57" s="244" t="s">
        <v>98</v>
      </c>
      <c r="T57" s="244" t="s">
        <v>98</v>
      </c>
      <c r="U57" s="244" t="s">
        <v>98</v>
      </c>
      <c r="V57" s="244" t="s">
        <v>98</v>
      </c>
      <c r="W57" s="244" t="s">
        <v>98</v>
      </c>
      <c r="X57" s="244" t="s">
        <v>98</v>
      </c>
      <c r="Y57" s="244" t="s">
        <v>98</v>
      </c>
      <c r="Z57" s="244" t="s">
        <v>98</v>
      </c>
      <c r="AA57" s="244" t="s">
        <v>98</v>
      </c>
      <c r="AB57" s="244" t="s">
        <v>98</v>
      </c>
      <c r="AC57" s="249" t="s">
        <v>98</v>
      </c>
      <c r="AD57" s="250" t="s">
        <v>98</v>
      </c>
      <c r="AE57" s="90"/>
    </row>
    <row r="58" spans="1:31" ht="12.75">
      <c r="A58" s="484"/>
      <c r="B58" s="268" t="s">
        <v>49</v>
      </c>
      <c r="C58" s="144" t="e">
        <f>SUM(#REF!,#REF!,#REF!,#REF!,#REF!,#REF!,#REF!,#REF!,#REF!,#REF!,#REF!,#REF!)</f>
        <v>#REF!</v>
      </c>
      <c r="D58" s="145" t="e">
        <f>SUM(#REF!,#REF!,#REF!,#REF!,#REF!,#REF!,#REF!,#REF!,#REF!,#REF!,#REF!,#REF!)</f>
        <v>#REF!</v>
      </c>
      <c r="E58" s="146" t="e">
        <f t="shared" si="0"/>
        <v>#REF!</v>
      </c>
      <c r="F58" s="150" t="e">
        <f t="shared" si="1"/>
        <v>#REF!</v>
      </c>
      <c r="G58" s="148">
        <v>1483</v>
      </c>
      <c r="H58" s="145">
        <v>1243</v>
      </c>
      <c r="I58" s="146">
        <v>-240</v>
      </c>
      <c r="J58" s="151">
        <v>-0.1618341200269724</v>
      </c>
      <c r="K58" s="148">
        <v>287</v>
      </c>
      <c r="L58" s="145">
        <v>367</v>
      </c>
      <c r="M58" s="146">
        <v>80</v>
      </c>
      <c r="N58" s="150">
        <v>0.27874564459930307</v>
      </c>
      <c r="O58" s="148">
        <v>1611</v>
      </c>
      <c r="P58" s="145">
        <v>2422</v>
      </c>
      <c r="Q58" s="146">
        <v>811</v>
      </c>
      <c r="R58" s="150">
        <v>0.5034140285536934</v>
      </c>
      <c r="S58" s="244" t="s">
        <v>98</v>
      </c>
      <c r="T58" s="244" t="s">
        <v>98</v>
      </c>
      <c r="U58" s="244" t="s">
        <v>98</v>
      </c>
      <c r="V58" s="244" t="s">
        <v>98</v>
      </c>
      <c r="W58" s="244" t="s">
        <v>98</v>
      </c>
      <c r="X58" s="244" t="s">
        <v>98</v>
      </c>
      <c r="Y58" s="244" t="s">
        <v>98</v>
      </c>
      <c r="Z58" s="244" t="s">
        <v>98</v>
      </c>
      <c r="AA58" s="244" t="s">
        <v>98</v>
      </c>
      <c r="AB58" s="244" t="s">
        <v>98</v>
      </c>
      <c r="AC58" s="249" t="s">
        <v>98</v>
      </c>
      <c r="AD58" s="250" t="s">
        <v>98</v>
      </c>
      <c r="AE58" s="54"/>
    </row>
    <row r="59" spans="1:31" ht="12.75">
      <c r="A59" s="484"/>
      <c r="B59" s="268" t="s">
        <v>50</v>
      </c>
      <c r="C59" s="144" t="e">
        <f>SUM(#REF!,#REF!,#REF!,#REF!,#REF!,#REF!,#REF!,#REF!,#REF!,#REF!,#REF!,#REF!)</f>
        <v>#REF!</v>
      </c>
      <c r="D59" s="145" t="e">
        <f>SUM(#REF!,#REF!,#REF!,#REF!,#REF!,#REF!,#REF!,#REF!,#REF!,#REF!,#REF!,#REF!)</f>
        <v>#REF!</v>
      </c>
      <c r="E59" s="146" t="e">
        <f t="shared" si="0"/>
        <v>#REF!</v>
      </c>
      <c r="F59" s="150" t="e">
        <f t="shared" si="1"/>
        <v>#REF!</v>
      </c>
      <c r="G59" s="148">
        <v>71463</v>
      </c>
      <c r="H59" s="145">
        <v>71765</v>
      </c>
      <c r="I59" s="146">
        <v>302</v>
      </c>
      <c r="J59" s="151">
        <v>0.0042259630857925945</v>
      </c>
      <c r="K59" s="148">
        <v>6098</v>
      </c>
      <c r="L59" s="145">
        <v>6916</v>
      </c>
      <c r="M59" s="146">
        <v>818</v>
      </c>
      <c r="N59" s="150">
        <v>0.13414234175139383</v>
      </c>
      <c r="O59" s="148">
        <v>21319</v>
      </c>
      <c r="P59" s="145">
        <v>23879</v>
      </c>
      <c r="Q59" s="146">
        <v>2560</v>
      </c>
      <c r="R59" s="150">
        <v>0.1200806792063418</v>
      </c>
      <c r="S59" s="244" t="s">
        <v>98</v>
      </c>
      <c r="T59" s="244" t="s">
        <v>98</v>
      </c>
      <c r="U59" s="244" t="s">
        <v>98</v>
      </c>
      <c r="V59" s="244" t="s">
        <v>98</v>
      </c>
      <c r="W59" s="244" t="s">
        <v>98</v>
      </c>
      <c r="X59" s="244" t="s">
        <v>98</v>
      </c>
      <c r="Y59" s="244" t="s">
        <v>98</v>
      </c>
      <c r="Z59" s="244" t="s">
        <v>98</v>
      </c>
      <c r="AA59" s="244" t="s">
        <v>98</v>
      </c>
      <c r="AB59" s="244" t="s">
        <v>98</v>
      </c>
      <c r="AC59" s="249" t="s">
        <v>98</v>
      </c>
      <c r="AD59" s="250" t="s">
        <v>98</v>
      </c>
      <c r="AE59" s="54"/>
    </row>
    <row r="60" spans="1:31" ht="12.75">
      <c r="A60" s="484"/>
      <c r="B60" s="268" t="s">
        <v>51</v>
      </c>
      <c r="C60" s="144" t="e">
        <f>SUM(#REF!,#REF!,#REF!,#REF!,#REF!,#REF!,#REF!,#REF!,#REF!,#REF!,#REF!,#REF!)</f>
        <v>#REF!</v>
      </c>
      <c r="D60" s="145" t="e">
        <f>SUM(#REF!,#REF!,#REF!,#REF!,#REF!,#REF!,#REF!,#REF!,#REF!,#REF!,#REF!,#REF!)</f>
        <v>#REF!</v>
      </c>
      <c r="E60" s="146" t="e">
        <f t="shared" si="0"/>
        <v>#REF!</v>
      </c>
      <c r="F60" s="150" t="e">
        <f t="shared" si="1"/>
        <v>#REF!</v>
      </c>
      <c r="G60" s="148">
        <v>63146</v>
      </c>
      <c r="H60" s="145">
        <v>66117</v>
      </c>
      <c r="I60" s="146">
        <v>2971</v>
      </c>
      <c r="J60" s="151">
        <v>0.04704969435910433</v>
      </c>
      <c r="K60" s="148">
        <v>665</v>
      </c>
      <c r="L60" s="145">
        <v>757</v>
      </c>
      <c r="M60" s="146">
        <v>92</v>
      </c>
      <c r="N60" s="150">
        <v>0.13834586466165422</v>
      </c>
      <c r="O60" s="148">
        <v>4397</v>
      </c>
      <c r="P60" s="145">
        <v>6008</v>
      </c>
      <c r="Q60" s="146">
        <v>1611</v>
      </c>
      <c r="R60" s="150">
        <v>0.36638617239026616</v>
      </c>
      <c r="S60" s="244" t="s">
        <v>98</v>
      </c>
      <c r="T60" s="244" t="s">
        <v>98</v>
      </c>
      <c r="U60" s="244" t="s">
        <v>98</v>
      </c>
      <c r="V60" s="244" t="s">
        <v>98</v>
      </c>
      <c r="W60" s="244" t="s">
        <v>98</v>
      </c>
      <c r="X60" s="244" t="s">
        <v>98</v>
      </c>
      <c r="Y60" s="244" t="s">
        <v>98</v>
      </c>
      <c r="Z60" s="244" t="s">
        <v>98</v>
      </c>
      <c r="AA60" s="244" t="s">
        <v>98</v>
      </c>
      <c r="AB60" s="244" t="s">
        <v>98</v>
      </c>
      <c r="AC60" s="249" t="s">
        <v>98</v>
      </c>
      <c r="AD60" s="250" t="s">
        <v>98</v>
      </c>
      <c r="AE60" s="54"/>
    </row>
    <row r="61" spans="1:31" ht="12.75">
      <c r="A61" s="484"/>
      <c r="B61" s="268" t="s">
        <v>54</v>
      </c>
      <c r="C61" s="144" t="e">
        <f>SUM(#REF!,#REF!,#REF!,#REF!,#REF!,#REF!,#REF!,#REF!,#REF!,#REF!,#REF!,#REF!)</f>
        <v>#REF!</v>
      </c>
      <c r="D61" s="145" t="e">
        <f>SUM(#REF!,#REF!,#REF!,#REF!,#REF!,#REF!,#REF!,#REF!,#REF!,#REF!,#REF!,#REF!)</f>
        <v>#REF!</v>
      </c>
      <c r="E61" s="146" t="e">
        <f t="shared" si="0"/>
        <v>#REF!</v>
      </c>
      <c r="F61" s="150" t="e">
        <f t="shared" si="1"/>
        <v>#REF!</v>
      </c>
      <c r="G61" s="148">
        <v>9882</v>
      </c>
      <c r="H61" s="145">
        <v>11142</v>
      </c>
      <c r="I61" s="146">
        <v>1260</v>
      </c>
      <c r="J61" s="151">
        <v>0.127504553734062</v>
      </c>
      <c r="K61" s="148">
        <v>2384</v>
      </c>
      <c r="L61" s="145">
        <v>2761</v>
      </c>
      <c r="M61" s="146">
        <v>377</v>
      </c>
      <c r="N61" s="150">
        <v>0.15813758389261734</v>
      </c>
      <c r="O61" s="148">
        <v>6157</v>
      </c>
      <c r="P61" s="145">
        <v>6556</v>
      </c>
      <c r="Q61" s="146">
        <v>399</v>
      </c>
      <c r="R61" s="150">
        <v>0.06480428780250125</v>
      </c>
      <c r="S61" s="244" t="s">
        <v>98</v>
      </c>
      <c r="T61" s="244" t="s">
        <v>98</v>
      </c>
      <c r="U61" s="244" t="s">
        <v>98</v>
      </c>
      <c r="V61" s="244" t="s">
        <v>98</v>
      </c>
      <c r="W61" s="244" t="s">
        <v>98</v>
      </c>
      <c r="X61" s="244" t="s">
        <v>98</v>
      </c>
      <c r="Y61" s="244" t="s">
        <v>98</v>
      </c>
      <c r="Z61" s="244" t="s">
        <v>98</v>
      </c>
      <c r="AA61" s="244" t="s">
        <v>98</v>
      </c>
      <c r="AB61" s="244" t="s">
        <v>98</v>
      </c>
      <c r="AC61" s="249" t="s">
        <v>98</v>
      </c>
      <c r="AD61" s="250" t="s">
        <v>98</v>
      </c>
      <c r="AE61" s="54"/>
    </row>
    <row r="62" spans="1:31" ht="12.75">
      <c r="A62" s="484"/>
      <c r="B62" s="268" t="s">
        <v>52</v>
      </c>
      <c r="C62" s="144" t="e">
        <f>SUM(#REF!,#REF!,#REF!,#REF!,#REF!,#REF!,#REF!,#REF!,#REF!,#REF!,#REF!,#REF!)</f>
        <v>#REF!</v>
      </c>
      <c r="D62" s="145" t="e">
        <f>SUM(#REF!,#REF!,#REF!,#REF!,#REF!,#REF!,#REF!,#REF!,#REF!,#REF!,#REF!,#REF!)</f>
        <v>#REF!</v>
      </c>
      <c r="E62" s="146" t="e">
        <f t="shared" si="0"/>
        <v>#REF!</v>
      </c>
      <c r="F62" s="150" t="e">
        <f t="shared" si="1"/>
        <v>#REF!</v>
      </c>
      <c r="G62" s="148">
        <v>82446</v>
      </c>
      <c r="H62" s="145">
        <v>69834</v>
      </c>
      <c r="I62" s="146">
        <v>-12612</v>
      </c>
      <c r="J62" s="151">
        <v>-0.15297285495960988</v>
      </c>
      <c r="K62" s="148">
        <v>3035</v>
      </c>
      <c r="L62" s="145">
        <v>3693</v>
      </c>
      <c r="M62" s="146">
        <v>658</v>
      </c>
      <c r="N62" s="150">
        <v>0.2168039538714992</v>
      </c>
      <c r="O62" s="148">
        <v>14323</v>
      </c>
      <c r="P62" s="145">
        <v>17499</v>
      </c>
      <c r="Q62" s="146">
        <v>3176</v>
      </c>
      <c r="R62" s="150">
        <v>0.22174125532360534</v>
      </c>
      <c r="S62" s="244" t="s">
        <v>98</v>
      </c>
      <c r="T62" s="244" t="s">
        <v>98</v>
      </c>
      <c r="U62" s="244" t="s">
        <v>98</v>
      </c>
      <c r="V62" s="244" t="s">
        <v>98</v>
      </c>
      <c r="W62" s="244" t="s">
        <v>98</v>
      </c>
      <c r="X62" s="244" t="s">
        <v>98</v>
      </c>
      <c r="Y62" s="244" t="s">
        <v>98</v>
      </c>
      <c r="Z62" s="244" t="s">
        <v>98</v>
      </c>
      <c r="AA62" s="244" t="s">
        <v>98</v>
      </c>
      <c r="AB62" s="244" t="s">
        <v>98</v>
      </c>
      <c r="AC62" s="249" t="s">
        <v>98</v>
      </c>
      <c r="AD62" s="250" t="s">
        <v>98</v>
      </c>
      <c r="AE62" s="54"/>
    </row>
    <row r="63" spans="1:31" ht="12.75">
      <c r="A63" s="484"/>
      <c r="B63" s="270" t="s">
        <v>53</v>
      </c>
      <c r="C63" s="144" t="e">
        <f>SUM(#REF!,#REF!,#REF!,#REF!,#REF!,#REF!,#REF!,#REF!,#REF!,#REF!,#REF!,#REF!)</f>
        <v>#REF!</v>
      </c>
      <c r="D63" s="145" t="e">
        <f>SUM(#REF!,#REF!,#REF!,#REF!,#REF!,#REF!,#REF!,#REF!,#REF!,#REF!,#REF!,#REF!)</f>
        <v>#REF!</v>
      </c>
      <c r="E63" s="146" t="e">
        <f t="shared" si="0"/>
        <v>#REF!</v>
      </c>
      <c r="F63" s="150" t="e">
        <f t="shared" si="1"/>
        <v>#REF!</v>
      </c>
      <c r="G63" s="148">
        <v>9755</v>
      </c>
      <c r="H63" s="145">
        <v>7775</v>
      </c>
      <c r="I63" s="146">
        <v>-1980</v>
      </c>
      <c r="J63" s="151">
        <v>-0.20297283444387493</v>
      </c>
      <c r="K63" s="148">
        <v>4937</v>
      </c>
      <c r="L63" s="145">
        <v>5400</v>
      </c>
      <c r="M63" s="146">
        <v>463</v>
      </c>
      <c r="N63" s="150">
        <v>0.09378164877455952</v>
      </c>
      <c r="O63" s="148">
        <v>17939</v>
      </c>
      <c r="P63" s="145">
        <v>19319</v>
      </c>
      <c r="Q63" s="146">
        <v>1380</v>
      </c>
      <c r="R63" s="150">
        <v>0.07692736495902786</v>
      </c>
      <c r="S63" s="244" t="s">
        <v>98</v>
      </c>
      <c r="T63" s="244" t="s">
        <v>98</v>
      </c>
      <c r="U63" s="244" t="s">
        <v>98</v>
      </c>
      <c r="V63" s="244" t="s">
        <v>98</v>
      </c>
      <c r="W63" s="244" t="s">
        <v>98</v>
      </c>
      <c r="X63" s="244" t="s">
        <v>98</v>
      </c>
      <c r="Y63" s="244" t="s">
        <v>98</v>
      </c>
      <c r="Z63" s="244" t="s">
        <v>98</v>
      </c>
      <c r="AA63" s="244" t="s">
        <v>98</v>
      </c>
      <c r="AB63" s="244" t="s">
        <v>98</v>
      </c>
      <c r="AC63" s="249" t="s">
        <v>98</v>
      </c>
      <c r="AD63" s="250" t="s">
        <v>98</v>
      </c>
      <c r="AE63" s="54"/>
    </row>
    <row r="64" spans="1:31" s="52" customFormat="1" ht="12.75">
      <c r="A64" s="483"/>
      <c r="B64" s="271" t="s">
        <v>85</v>
      </c>
      <c r="C64" s="152" t="e">
        <f>SUM(#REF!,#REF!,#REF!,#REF!,#REF!,#REF!,#REF!,#REF!,#REF!,#REF!,#REF!,#REF!)</f>
        <v>#REF!</v>
      </c>
      <c r="D64" s="153" t="e">
        <f>SUM(#REF!,#REF!,#REF!,#REF!,#REF!,#REF!,#REF!,#REF!,#REF!,#REF!,#REF!,#REF!)</f>
        <v>#REF!</v>
      </c>
      <c r="E64" s="154" t="e">
        <f t="shared" si="0"/>
        <v>#REF!</v>
      </c>
      <c r="F64" s="155" t="e">
        <f t="shared" si="1"/>
        <v>#REF!</v>
      </c>
      <c r="G64" s="156">
        <v>70990</v>
      </c>
      <c r="H64" s="153">
        <v>85508</v>
      </c>
      <c r="I64" s="154">
        <v>14518</v>
      </c>
      <c r="J64" s="157">
        <v>0.20450767713762508</v>
      </c>
      <c r="K64" s="156">
        <v>3034</v>
      </c>
      <c r="L64" s="153">
        <v>3728</v>
      </c>
      <c r="M64" s="154">
        <v>694</v>
      </c>
      <c r="N64" s="155">
        <v>0.22874093605800927</v>
      </c>
      <c r="O64" s="156">
        <v>8730</v>
      </c>
      <c r="P64" s="153">
        <v>11639</v>
      </c>
      <c r="Q64" s="154">
        <v>2909</v>
      </c>
      <c r="R64" s="155">
        <v>0.3332187857961053</v>
      </c>
      <c r="S64" s="244" t="s">
        <v>98</v>
      </c>
      <c r="T64" s="244" t="s">
        <v>98</v>
      </c>
      <c r="U64" s="244" t="s">
        <v>98</v>
      </c>
      <c r="V64" s="244" t="s">
        <v>98</v>
      </c>
      <c r="W64" s="244" t="s">
        <v>98</v>
      </c>
      <c r="X64" s="244" t="s">
        <v>98</v>
      </c>
      <c r="Y64" s="244" t="s">
        <v>98</v>
      </c>
      <c r="Z64" s="244" t="s">
        <v>98</v>
      </c>
      <c r="AA64" s="244" t="s">
        <v>98</v>
      </c>
      <c r="AB64" s="244" t="s">
        <v>98</v>
      </c>
      <c r="AC64" s="249" t="s">
        <v>98</v>
      </c>
      <c r="AD64" s="250" t="s">
        <v>98</v>
      </c>
      <c r="AE64" s="78"/>
    </row>
    <row r="65" spans="1:31" s="53" customFormat="1" ht="12.75">
      <c r="A65" s="482" t="s">
        <v>23</v>
      </c>
      <c r="B65" s="267" t="s">
        <v>55</v>
      </c>
      <c r="C65" s="144" t="e">
        <f>SUM(#REF!,#REF!,#REF!,#REF!,#REF!,#REF!,#REF!,#REF!,#REF!,#REF!,#REF!,#REF!)</f>
        <v>#REF!</v>
      </c>
      <c r="D65" s="145" t="e">
        <f>SUM(#REF!,#REF!,#REF!,#REF!,#REF!,#REF!,#REF!,#REF!,#REF!,#REF!,#REF!,#REF!)</f>
        <v>#REF!</v>
      </c>
      <c r="E65" s="146" t="e">
        <f t="shared" si="0"/>
        <v>#REF!</v>
      </c>
      <c r="F65" s="147" t="e">
        <f t="shared" si="1"/>
        <v>#REF!</v>
      </c>
      <c r="G65" s="148">
        <v>92541</v>
      </c>
      <c r="H65" s="145">
        <v>100508</v>
      </c>
      <c r="I65" s="146">
        <v>7967</v>
      </c>
      <c r="J65" s="149">
        <v>0.08609157022292813</v>
      </c>
      <c r="K65" s="148">
        <v>13308</v>
      </c>
      <c r="L65" s="145">
        <v>15284</v>
      </c>
      <c r="M65" s="146">
        <v>1976</v>
      </c>
      <c r="N65" s="147">
        <v>0.14848211602043881</v>
      </c>
      <c r="O65" s="148">
        <v>90709</v>
      </c>
      <c r="P65" s="145">
        <v>116882</v>
      </c>
      <c r="Q65" s="146">
        <v>26173</v>
      </c>
      <c r="R65" s="147">
        <v>0.288538072297126</v>
      </c>
      <c r="S65" s="244" t="s">
        <v>98</v>
      </c>
      <c r="T65" s="244" t="s">
        <v>98</v>
      </c>
      <c r="U65" s="244" t="s">
        <v>98</v>
      </c>
      <c r="V65" s="244" t="s">
        <v>98</v>
      </c>
      <c r="W65" s="244" t="s">
        <v>98</v>
      </c>
      <c r="X65" s="244" t="s">
        <v>98</v>
      </c>
      <c r="Y65" s="244" t="s">
        <v>98</v>
      </c>
      <c r="Z65" s="244" t="s">
        <v>98</v>
      </c>
      <c r="AA65" s="244" t="s">
        <v>98</v>
      </c>
      <c r="AB65" s="244" t="s">
        <v>98</v>
      </c>
      <c r="AC65" s="249" t="s">
        <v>98</v>
      </c>
      <c r="AD65" s="250" t="s">
        <v>98</v>
      </c>
      <c r="AE65" s="90"/>
    </row>
    <row r="66" spans="1:31" ht="12.75">
      <c r="A66" s="484"/>
      <c r="B66" s="268" t="s">
        <v>28</v>
      </c>
      <c r="C66" s="144" t="e">
        <f>SUM(#REF!,#REF!,#REF!,#REF!,#REF!,#REF!,#REF!,#REF!,#REF!,#REF!,#REF!,#REF!)</f>
        <v>#REF!</v>
      </c>
      <c r="D66" s="145" t="e">
        <f>SUM(#REF!,#REF!,#REF!,#REF!,#REF!,#REF!,#REF!,#REF!,#REF!,#REF!,#REF!,#REF!)</f>
        <v>#REF!</v>
      </c>
      <c r="E66" s="146" t="e">
        <f t="shared" si="0"/>
        <v>#REF!</v>
      </c>
      <c r="F66" s="150" t="e">
        <f t="shared" si="1"/>
        <v>#REF!</v>
      </c>
      <c r="G66" s="148">
        <v>17641</v>
      </c>
      <c r="H66" s="145">
        <v>14455</v>
      </c>
      <c r="I66" s="146">
        <v>-3186</v>
      </c>
      <c r="J66" s="151">
        <v>-0.1806020066889632</v>
      </c>
      <c r="K66" s="148">
        <v>2519</v>
      </c>
      <c r="L66" s="145">
        <v>2644</v>
      </c>
      <c r="M66" s="146">
        <v>125</v>
      </c>
      <c r="N66" s="150">
        <v>0.049622866216752604</v>
      </c>
      <c r="O66" s="148">
        <v>7717</v>
      </c>
      <c r="P66" s="145">
        <v>7835</v>
      </c>
      <c r="Q66" s="146">
        <v>118</v>
      </c>
      <c r="R66" s="150">
        <v>0.015290916159129253</v>
      </c>
      <c r="S66" s="244" t="s">
        <v>98</v>
      </c>
      <c r="T66" s="244" t="s">
        <v>98</v>
      </c>
      <c r="U66" s="244" t="s">
        <v>98</v>
      </c>
      <c r="V66" s="244" t="s">
        <v>98</v>
      </c>
      <c r="W66" s="244" t="s">
        <v>98</v>
      </c>
      <c r="X66" s="244" t="s">
        <v>98</v>
      </c>
      <c r="Y66" s="244" t="s">
        <v>98</v>
      </c>
      <c r="Z66" s="244" t="s">
        <v>98</v>
      </c>
      <c r="AA66" s="244" t="s">
        <v>98</v>
      </c>
      <c r="AB66" s="244" t="s">
        <v>98</v>
      </c>
      <c r="AC66" s="249" t="s">
        <v>98</v>
      </c>
      <c r="AD66" s="250" t="s">
        <v>98</v>
      </c>
      <c r="AE66" s="54"/>
    </row>
    <row r="67" spans="1:31" s="52" customFormat="1" ht="18">
      <c r="A67" s="483"/>
      <c r="B67" s="272" t="s">
        <v>86</v>
      </c>
      <c r="C67" s="152" t="e">
        <f>SUM(#REF!,#REF!,#REF!,#REF!,#REF!,#REF!,#REF!,#REF!,#REF!,#REF!,#REF!,#REF!)</f>
        <v>#REF!</v>
      </c>
      <c r="D67" s="153" t="e">
        <f>SUM(#REF!,#REF!,#REF!,#REF!,#REF!,#REF!,#REF!,#REF!,#REF!,#REF!,#REF!,#REF!)</f>
        <v>#REF!</v>
      </c>
      <c r="E67" s="154" t="e">
        <f t="shared" si="0"/>
        <v>#REF!</v>
      </c>
      <c r="F67" s="155" t="e">
        <f t="shared" si="1"/>
        <v>#REF!</v>
      </c>
      <c r="G67" s="156">
        <v>76352</v>
      </c>
      <c r="H67" s="153">
        <v>75398</v>
      </c>
      <c r="I67" s="154">
        <v>-954</v>
      </c>
      <c r="J67" s="157">
        <v>-0.01249476110645431</v>
      </c>
      <c r="K67" s="156">
        <v>4820</v>
      </c>
      <c r="L67" s="153">
        <v>7204</v>
      </c>
      <c r="M67" s="154">
        <v>2384</v>
      </c>
      <c r="N67" s="155">
        <v>0.4946058091286307</v>
      </c>
      <c r="O67" s="156">
        <v>20037</v>
      </c>
      <c r="P67" s="153">
        <v>29842</v>
      </c>
      <c r="Q67" s="154">
        <v>9805</v>
      </c>
      <c r="R67" s="155">
        <v>0.4893447122822778</v>
      </c>
      <c r="S67" s="244" t="s">
        <v>98</v>
      </c>
      <c r="T67" s="244" t="s">
        <v>98</v>
      </c>
      <c r="U67" s="244" t="s">
        <v>98</v>
      </c>
      <c r="V67" s="244" t="s">
        <v>98</v>
      </c>
      <c r="W67" s="244" t="s">
        <v>98</v>
      </c>
      <c r="X67" s="244" t="s">
        <v>98</v>
      </c>
      <c r="Y67" s="244" t="s">
        <v>98</v>
      </c>
      <c r="Z67" s="244" t="s">
        <v>98</v>
      </c>
      <c r="AA67" s="244" t="s">
        <v>98</v>
      </c>
      <c r="AB67" s="244" t="s">
        <v>98</v>
      </c>
      <c r="AC67" s="249" t="s">
        <v>98</v>
      </c>
      <c r="AD67" s="250" t="s">
        <v>98</v>
      </c>
      <c r="AE67" s="78"/>
    </row>
    <row r="68" spans="1:31" s="141" customFormat="1" ht="12.75">
      <c r="A68" s="227" t="s">
        <v>37</v>
      </c>
      <c r="B68" s="273" t="s">
        <v>35</v>
      </c>
      <c r="C68" s="158" t="e">
        <f>SUM(#REF!,#REF!,#REF!,#REF!,#REF!,#REF!,#REF!,#REF!,#REF!,#REF!,#REF!,#REF!)</f>
        <v>#REF!</v>
      </c>
      <c r="D68" s="159" t="e">
        <f>SUM(#REF!,#REF!,#REF!,#REF!,#REF!,#REF!,#REF!,#REF!,#REF!,#REF!,#REF!,#REF!)</f>
        <v>#REF!</v>
      </c>
      <c r="E68" s="160" t="e">
        <f t="shared" si="0"/>
        <v>#REF!</v>
      </c>
      <c r="F68" s="161" t="e">
        <f t="shared" si="1"/>
        <v>#REF!</v>
      </c>
      <c r="G68" s="162">
        <v>52653</v>
      </c>
      <c r="H68" s="159">
        <v>58573</v>
      </c>
      <c r="I68" s="160">
        <v>5920</v>
      </c>
      <c r="J68" s="163">
        <v>0.11243423926461937</v>
      </c>
      <c r="K68" s="162">
        <v>2996</v>
      </c>
      <c r="L68" s="159">
        <v>3854</v>
      </c>
      <c r="M68" s="160">
        <v>858</v>
      </c>
      <c r="N68" s="161">
        <v>0.2863818424566089</v>
      </c>
      <c r="O68" s="162">
        <v>10523</v>
      </c>
      <c r="P68" s="159">
        <v>14878</v>
      </c>
      <c r="Q68" s="160">
        <v>4355</v>
      </c>
      <c r="R68" s="161">
        <v>0.41385536443979865</v>
      </c>
      <c r="S68" s="244" t="s">
        <v>98</v>
      </c>
      <c r="T68" s="244" t="s">
        <v>98</v>
      </c>
      <c r="U68" s="244" t="s">
        <v>98</v>
      </c>
      <c r="V68" s="244" t="s">
        <v>98</v>
      </c>
      <c r="W68" s="244" t="s">
        <v>98</v>
      </c>
      <c r="X68" s="244" t="s">
        <v>98</v>
      </c>
      <c r="Y68" s="244" t="s">
        <v>98</v>
      </c>
      <c r="Z68" s="244" t="s">
        <v>98</v>
      </c>
      <c r="AA68" s="244" t="s">
        <v>98</v>
      </c>
      <c r="AB68" s="244" t="s">
        <v>98</v>
      </c>
      <c r="AC68" s="249" t="s">
        <v>98</v>
      </c>
      <c r="AD68" s="250" t="s">
        <v>98</v>
      </c>
      <c r="AE68" s="140"/>
    </row>
    <row r="69" spans="1:31" s="53" customFormat="1" ht="12.75">
      <c r="A69" s="482" t="s">
        <v>27</v>
      </c>
      <c r="B69" s="267" t="s">
        <v>56</v>
      </c>
      <c r="C69" s="144" t="e">
        <f>SUM(#REF!,#REF!,#REF!,#REF!,#REF!,#REF!,#REF!,#REF!,#REF!,#REF!,#REF!,#REF!)</f>
        <v>#REF!</v>
      </c>
      <c r="D69" s="145" t="e">
        <f>SUM(#REF!,#REF!,#REF!,#REF!,#REF!,#REF!,#REF!,#REF!,#REF!,#REF!,#REF!,#REF!)</f>
        <v>#REF!</v>
      </c>
      <c r="E69" s="146" t="e">
        <f t="shared" si="0"/>
        <v>#REF!</v>
      </c>
      <c r="F69" s="147" t="e">
        <f t="shared" si="1"/>
        <v>#REF!</v>
      </c>
      <c r="G69" s="148">
        <v>25095</v>
      </c>
      <c r="H69" s="145">
        <v>25041</v>
      </c>
      <c r="I69" s="146">
        <v>-54</v>
      </c>
      <c r="J69" s="149">
        <v>-0.0021518230723251985</v>
      </c>
      <c r="K69" s="148">
        <v>3489</v>
      </c>
      <c r="L69" s="145">
        <v>4051</v>
      </c>
      <c r="M69" s="146">
        <v>562</v>
      </c>
      <c r="N69" s="147">
        <v>0.16107767268558315</v>
      </c>
      <c r="O69" s="148">
        <v>12437</v>
      </c>
      <c r="P69" s="145">
        <v>11621</v>
      </c>
      <c r="Q69" s="146">
        <v>-816</v>
      </c>
      <c r="R69" s="147">
        <v>-0.06561067781619356</v>
      </c>
      <c r="S69" s="244" t="s">
        <v>98</v>
      </c>
      <c r="T69" s="244" t="s">
        <v>98</v>
      </c>
      <c r="U69" s="244" t="s">
        <v>98</v>
      </c>
      <c r="V69" s="244" t="s">
        <v>98</v>
      </c>
      <c r="W69" s="244" t="s">
        <v>98</v>
      </c>
      <c r="X69" s="244" t="s">
        <v>98</v>
      </c>
      <c r="Y69" s="244" t="s">
        <v>98</v>
      </c>
      <c r="Z69" s="244" t="s">
        <v>98</v>
      </c>
      <c r="AA69" s="244" t="s">
        <v>98</v>
      </c>
      <c r="AB69" s="244" t="s">
        <v>98</v>
      </c>
      <c r="AC69" s="249" t="s">
        <v>98</v>
      </c>
      <c r="AD69" s="250" t="s">
        <v>98</v>
      </c>
      <c r="AE69" s="90"/>
    </row>
    <row r="70" spans="1:31" s="52" customFormat="1" ht="18">
      <c r="A70" s="483"/>
      <c r="B70" s="263" t="s">
        <v>87</v>
      </c>
      <c r="C70" s="152" t="e">
        <f>SUM(#REF!,#REF!,#REF!,#REF!,#REF!,#REF!,#REF!,#REF!,#REF!,#REF!,#REF!,#REF!)</f>
        <v>#REF!</v>
      </c>
      <c r="D70" s="153" t="e">
        <f>SUM(#REF!,#REF!,#REF!,#REF!,#REF!,#REF!,#REF!,#REF!,#REF!,#REF!,#REF!,#REF!)</f>
        <v>#REF!</v>
      </c>
      <c r="E70" s="154" t="e">
        <f t="shared" si="0"/>
        <v>#REF!</v>
      </c>
      <c r="F70" s="155" t="e">
        <f t="shared" si="1"/>
        <v>#REF!</v>
      </c>
      <c r="G70" s="156">
        <v>84297</v>
      </c>
      <c r="H70" s="153">
        <v>88309</v>
      </c>
      <c r="I70" s="154">
        <v>4012</v>
      </c>
      <c r="J70" s="157">
        <v>0.04759362729397254</v>
      </c>
      <c r="K70" s="156">
        <v>4491</v>
      </c>
      <c r="L70" s="153">
        <v>5447</v>
      </c>
      <c r="M70" s="154">
        <v>956</v>
      </c>
      <c r="N70" s="155">
        <v>0.2128701848140726</v>
      </c>
      <c r="O70" s="156">
        <v>20363</v>
      </c>
      <c r="P70" s="153">
        <v>28882</v>
      </c>
      <c r="Q70" s="154">
        <v>8519</v>
      </c>
      <c r="R70" s="155">
        <v>0.4183568236507391</v>
      </c>
      <c r="S70" s="244" t="s">
        <v>98</v>
      </c>
      <c r="T70" s="244" t="s">
        <v>98</v>
      </c>
      <c r="U70" s="244" t="s">
        <v>98</v>
      </c>
      <c r="V70" s="244" t="s">
        <v>98</v>
      </c>
      <c r="W70" s="244" t="s">
        <v>98</v>
      </c>
      <c r="X70" s="244" t="s">
        <v>98</v>
      </c>
      <c r="Y70" s="244" t="s">
        <v>98</v>
      </c>
      <c r="Z70" s="244" t="s">
        <v>98</v>
      </c>
      <c r="AA70" s="244" t="s">
        <v>98</v>
      </c>
      <c r="AB70" s="244" t="s">
        <v>98</v>
      </c>
      <c r="AC70" s="249" t="s">
        <v>98</v>
      </c>
      <c r="AD70" s="250" t="s">
        <v>98</v>
      </c>
      <c r="AE70" s="78"/>
    </row>
    <row r="71" spans="1:31" s="53" customFormat="1" ht="12.75">
      <c r="A71" s="482" t="s">
        <v>25</v>
      </c>
      <c r="B71" s="267" t="s">
        <v>57</v>
      </c>
      <c r="C71" s="144" t="e">
        <f>SUM(#REF!,#REF!,#REF!,#REF!,#REF!,#REF!,#REF!,#REF!,#REF!,#REF!,#REF!,#REF!)</f>
        <v>#REF!</v>
      </c>
      <c r="D71" s="145" t="e">
        <f>SUM(#REF!,#REF!,#REF!,#REF!,#REF!,#REF!,#REF!,#REF!,#REF!,#REF!,#REF!,#REF!)</f>
        <v>#REF!</v>
      </c>
      <c r="E71" s="146" t="e">
        <f t="shared" si="0"/>
        <v>#REF!</v>
      </c>
      <c r="F71" s="147" t="e">
        <f t="shared" si="1"/>
        <v>#REF!</v>
      </c>
      <c r="G71" s="148">
        <v>2935</v>
      </c>
      <c r="H71" s="145">
        <v>3521</v>
      </c>
      <c r="I71" s="146">
        <v>586</v>
      </c>
      <c r="J71" s="149">
        <v>0.19965928449744474</v>
      </c>
      <c r="K71" s="148">
        <v>711</v>
      </c>
      <c r="L71" s="145">
        <v>582</v>
      </c>
      <c r="M71" s="146">
        <v>-129</v>
      </c>
      <c r="N71" s="147">
        <v>-0.18143459915611815</v>
      </c>
      <c r="O71" s="148">
        <v>2900</v>
      </c>
      <c r="P71" s="145">
        <v>1965</v>
      </c>
      <c r="Q71" s="146">
        <v>-935</v>
      </c>
      <c r="R71" s="147">
        <v>-0.3224137931034483</v>
      </c>
      <c r="S71" s="244" t="s">
        <v>98</v>
      </c>
      <c r="T71" s="244" t="s">
        <v>98</v>
      </c>
      <c r="U71" s="244" t="s">
        <v>98</v>
      </c>
      <c r="V71" s="244" t="s">
        <v>98</v>
      </c>
      <c r="W71" s="244" t="s">
        <v>98</v>
      </c>
      <c r="X71" s="244" t="s">
        <v>98</v>
      </c>
      <c r="Y71" s="244" t="s">
        <v>98</v>
      </c>
      <c r="Z71" s="244" t="s">
        <v>98</v>
      </c>
      <c r="AA71" s="244" t="s">
        <v>98</v>
      </c>
      <c r="AB71" s="244" t="s">
        <v>98</v>
      </c>
      <c r="AC71" s="249" t="s">
        <v>98</v>
      </c>
      <c r="AD71" s="250" t="s">
        <v>98</v>
      </c>
      <c r="AE71" s="90"/>
    </row>
    <row r="72" spans="1:31" s="52" customFormat="1" ht="12.75">
      <c r="A72" s="483"/>
      <c r="B72" s="274" t="s">
        <v>80</v>
      </c>
      <c r="C72" s="152" t="e">
        <f>SUM(#REF!,#REF!,#REF!,#REF!,#REF!,#REF!,#REF!,#REF!,#REF!,#REF!,#REF!,#REF!)</f>
        <v>#REF!</v>
      </c>
      <c r="D72" s="153" t="e">
        <f>SUM(#REF!,#REF!,#REF!,#REF!,#REF!,#REF!,#REF!,#REF!,#REF!,#REF!,#REF!,#REF!)</f>
        <v>#REF!</v>
      </c>
      <c r="E72" s="154" t="e">
        <f t="shared" si="0"/>
        <v>#REF!</v>
      </c>
      <c r="F72" s="155" t="e">
        <f t="shared" si="1"/>
        <v>#REF!</v>
      </c>
      <c r="G72" s="156">
        <v>153173</v>
      </c>
      <c r="H72" s="153">
        <v>180936</v>
      </c>
      <c r="I72" s="154">
        <v>27763</v>
      </c>
      <c r="J72" s="157">
        <v>0.1812525706227599</v>
      </c>
      <c r="K72" s="156">
        <v>6539</v>
      </c>
      <c r="L72" s="153">
        <v>7902</v>
      </c>
      <c r="M72" s="154">
        <v>1363</v>
      </c>
      <c r="N72" s="155">
        <v>0.2084416577458328</v>
      </c>
      <c r="O72" s="156">
        <v>19556</v>
      </c>
      <c r="P72" s="153">
        <v>25375</v>
      </c>
      <c r="Q72" s="154">
        <v>5819</v>
      </c>
      <c r="R72" s="155">
        <v>0.29755573736960517</v>
      </c>
      <c r="S72" s="244" t="s">
        <v>98</v>
      </c>
      <c r="T72" s="244" t="s">
        <v>98</v>
      </c>
      <c r="U72" s="244" t="s">
        <v>98</v>
      </c>
      <c r="V72" s="244" t="s">
        <v>98</v>
      </c>
      <c r="W72" s="244" t="s">
        <v>98</v>
      </c>
      <c r="X72" s="244" t="s">
        <v>98</v>
      </c>
      <c r="Y72" s="244" t="s">
        <v>98</v>
      </c>
      <c r="Z72" s="244" t="s">
        <v>98</v>
      </c>
      <c r="AA72" s="244" t="s">
        <v>98</v>
      </c>
      <c r="AB72" s="244" t="s">
        <v>98</v>
      </c>
      <c r="AC72" s="249" t="s">
        <v>98</v>
      </c>
      <c r="AD72" s="250" t="s">
        <v>98</v>
      </c>
      <c r="AE72" s="78"/>
    </row>
    <row r="73" spans="1:31" s="186" customFormat="1" ht="11.25">
      <c r="A73" s="180"/>
      <c r="B73" s="279" t="s">
        <v>6</v>
      </c>
      <c r="C73" s="181" t="e">
        <f>SUM(C44:C72)</f>
        <v>#REF!</v>
      </c>
      <c r="D73" s="182" t="e">
        <f>SUM(D44:D72)</f>
        <v>#REF!</v>
      </c>
      <c r="E73" s="182" t="e">
        <f>IF(D73&gt;0,D73-C73,0)</f>
        <v>#REF!</v>
      </c>
      <c r="F73" s="183" t="e">
        <f t="shared" si="1"/>
        <v>#REF!</v>
      </c>
      <c r="G73" s="176">
        <v>1045162</v>
      </c>
      <c r="H73" s="182">
        <v>1133440</v>
      </c>
      <c r="I73" s="182">
        <v>88278</v>
      </c>
      <c r="J73" s="184">
        <v>0.0844634611667856</v>
      </c>
      <c r="K73" s="176">
        <v>74602</v>
      </c>
      <c r="L73" s="182">
        <v>91290</v>
      </c>
      <c r="M73" s="182">
        <v>16688</v>
      </c>
      <c r="N73" s="183">
        <v>0.2236937347524195</v>
      </c>
      <c r="O73" s="176">
        <v>355795</v>
      </c>
      <c r="P73" s="182">
        <v>455987</v>
      </c>
      <c r="Q73" s="182">
        <v>100192</v>
      </c>
      <c r="R73" s="183">
        <v>0.2816003597577257</v>
      </c>
      <c r="S73" s="222"/>
      <c r="T73" s="223"/>
      <c r="U73" s="224"/>
      <c r="V73" s="224"/>
      <c r="W73" s="224"/>
      <c r="X73" s="224"/>
      <c r="Y73" s="224"/>
      <c r="Z73" s="224"/>
      <c r="AA73" s="224"/>
      <c r="AB73" s="224"/>
      <c r="AC73" s="224"/>
      <c r="AD73" s="225"/>
      <c r="AE73" s="185"/>
    </row>
    <row r="74" spans="2:30" s="208" customFormat="1" ht="9.75" thickBot="1">
      <c r="B74" s="280"/>
      <c r="C74" s="209"/>
      <c r="D74" s="209"/>
      <c r="E74" s="209"/>
      <c r="F74" s="210"/>
      <c r="G74" s="209"/>
      <c r="H74" s="209"/>
      <c r="I74" s="209"/>
      <c r="J74" s="210"/>
      <c r="K74" s="209"/>
      <c r="L74" s="209"/>
      <c r="M74" s="209"/>
      <c r="N74" s="210"/>
      <c r="O74" s="209"/>
      <c r="P74" s="209"/>
      <c r="Q74" s="209"/>
      <c r="R74" s="210"/>
      <c r="S74" s="211"/>
      <c r="T74" s="211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</row>
    <row r="75" spans="1:30" s="207" customFormat="1" ht="15" customHeight="1" thickBot="1" thickTop="1">
      <c r="A75" s="199"/>
      <c r="B75" s="264"/>
      <c r="C75" s="448" t="s">
        <v>78</v>
      </c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48"/>
      <c r="P75" s="448"/>
      <c r="Q75" s="448"/>
      <c r="R75" s="448"/>
      <c r="S75" s="460" t="s">
        <v>74</v>
      </c>
      <c r="T75" s="461"/>
      <c r="U75" s="461"/>
      <c r="V75" s="461"/>
      <c r="W75" s="461"/>
      <c r="X75" s="461"/>
      <c r="Y75" s="461"/>
      <c r="Z75" s="461"/>
      <c r="AA75" s="461"/>
      <c r="AB75" s="461"/>
      <c r="AC75" s="461"/>
      <c r="AD75" s="462"/>
    </row>
    <row r="76" spans="1:31" s="214" customFormat="1" ht="12.75" customHeight="1" thickTop="1">
      <c r="A76" s="202" t="s">
        <v>77</v>
      </c>
      <c r="B76" s="281"/>
      <c r="C76" s="458" t="s">
        <v>79</v>
      </c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458"/>
      <c r="Q76" s="458"/>
      <c r="R76" s="458"/>
      <c r="S76" s="463"/>
      <c r="T76" s="464"/>
      <c r="U76" s="464"/>
      <c r="V76" s="464"/>
      <c r="W76" s="464"/>
      <c r="X76" s="464"/>
      <c r="Y76" s="464"/>
      <c r="Z76" s="464"/>
      <c r="AA76" s="464"/>
      <c r="AB76" s="464"/>
      <c r="AC76" s="464"/>
      <c r="AD76" s="465"/>
      <c r="AE76" s="213"/>
    </row>
    <row r="77" spans="1:31" s="53" customFormat="1" ht="14.25" customHeight="1">
      <c r="A77" s="203"/>
      <c r="B77" s="282"/>
      <c r="C77" s="459" t="str">
        <f>C3</f>
        <v>ANNO 1999</v>
      </c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63"/>
      <c r="T77" s="464"/>
      <c r="U77" s="464"/>
      <c r="V77" s="464"/>
      <c r="W77" s="464"/>
      <c r="X77" s="464"/>
      <c r="Y77" s="464"/>
      <c r="Z77" s="464"/>
      <c r="AA77" s="464"/>
      <c r="AB77" s="464"/>
      <c r="AC77" s="464"/>
      <c r="AD77" s="465"/>
      <c r="AE77" s="90"/>
    </row>
    <row r="78" spans="1:31" ht="12.75">
      <c r="A78" s="487" t="s">
        <v>19</v>
      </c>
      <c r="B78" s="485" t="s">
        <v>5</v>
      </c>
      <c r="C78" s="445" t="s">
        <v>62</v>
      </c>
      <c r="D78" s="445"/>
      <c r="E78" s="445"/>
      <c r="F78" s="445"/>
      <c r="G78" s="445"/>
      <c r="H78" s="445"/>
      <c r="I78" s="445"/>
      <c r="J78" s="445"/>
      <c r="K78" s="445" t="s">
        <v>4</v>
      </c>
      <c r="L78" s="445"/>
      <c r="M78" s="445"/>
      <c r="N78" s="445"/>
      <c r="O78" s="445"/>
      <c r="P78" s="445"/>
      <c r="Q78" s="445"/>
      <c r="R78" s="445"/>
      <c r="S78" s="463"/>
      <c r="T78" s="464"/>
      <c r="U78" s="464"/>
      <c r="V78" s="464"/>
      <c r="W78" s="464"/>
      <c r="X78" s="464"/>
      <c r="Y78" s="464"/>
      <c r="Z78" s="464"/>
      <c r="AA78" s="464"/>
      <c r="AB78" s="464"/>
      <c r="AC78" s="464"/>
      <c r="AD78" s="465"/>
      <c r="AE78" s="54"/>
    </row>
    <row r="79" spans="1:31" ht="12.75">
      <c r="A79" s="487"/>
      <c r="B79" s="485"/>
      <c r="C79" s="446" t="s">
        <v>0</v>
      </c>
      <c r="D79" s="446"/>
      <c r="E79" s="446"/>
      <c r="F79" s="446"/>
      <c r="G79" s="446" t="s">
        <v>1</v>
      </c>
      <c r="H79" s="446"/>
      <c r="I79" s="446"/>
      <c r="J79" s="446"/>
      <c r="K79" s="446" t="s">
        <v>0</v>
      </c>
      <c r="L79" s="446"/>
      <c r="M79" s="446"/>
      <c r="N79" s="446"/>
      <c r="O79" s="446" t="s">
        <v>1</v>
      </c>
      <c r="P79" s="446"/>
      <c r="Q79" s="446"/>
      <c r="R79" s="446"/>
      <c r="S79" s="466"/>
      <c r="T79" s="467"/>
      <c r="U79" s="467"/>
      <c r="V79" s="467"/>
      <c r="W79" s="467"/>
      <c r="X79" s="467"/>
      <c r="Y79" s="467"/>
      <c r="Z79" s="467"/>
      <c r="AA79" s="467"/>
      <c r="AB79" s="467"/>
      <c r="AC79" s="467"/>
      <c r="AD79" s="468"/>
      <c r="AE79" s="54"/>
    </row>
    <row r="80" spans="1:31" s="48" customFormat="1" ht="13.5" thickBot="1">
      <c r="A80" s="488"/>
      <c r="B80" s="486"/>
      <c r="C80" s="204">
        <v>1998</v>
      </c>
      <c r="D80" s="205">
        <v>1999</v>
      </c>
      <c r="E80" s="204" t="s">
        <v>61</v>
      </c>
      <c r="F80" s="204" t="s">
        <v>3</v>
      </c>
      <c r="G80" s="204">
        <v>1998</v>
      </c>
      <c r="H80" s="206">
        <v>1999</v>
      </c>
      <c r="I80" s="204" t="s">
        <v>61</v>
      </c>
      <c r="J80" s="204" t="s">
        <v>3</v>
      </c>
      <c r="K80" s="204">
        <v>1998</v>
      </c>
      <c r="L80" s="205">
        <v>1999</v>
      </c>
      <c r="M80" s="204" t="s">
        <v>61</v>
      </c>
      <c r="N80" s="204" t="s">
        <v>3</v>
      </c>
      <c r="O80" s="204">
        <v>1998</v>
      </c>
      <c r="P80" s="206">
        <v>1999</v>
      </c>
      <c r="Q80" s="204" t="s">
        <v>61</v>
      </c>
      <c r="R80" s="204" t="s">
        <v>3</v>
      </c>
      <c r="S80" s="195" t="s">
        <v>65</v>
      </c>
      <c r="T80" s="195" t="s">
        <v>66</v>
      </c>
      <c r="U80" s="196" t="s">
        <v>67</v>
      </c>
      <c r="V80" s="197" t="s">
        <v>68</v>
      </c>
      <c r="W80" s="197" t="s">
        <v>67</v>
      </c>
      <c r="X80" s="197" t="s">
        <v>65</v>
      </c>
      <c r="Y80" s="197" t="s">
        <v>69</v>
      </c>
      <c r="Z80" s="197" t="s">
        <v>68</v>
      </c>
      <c r="AA80" s="197" t="s">
        <v>70</v>
      </c>
      <c r="AB80" s="197" t="s">
        <v>71</v>
      </c>
      <c r="AC80" s="197" t="s">
        <v>72</v>
      </c>
      <c r="AD80" s="198" t="s">
        <v>73</v>
      </c>
      <c r="AE80" s="102"/>
    </row>
    <row r="81" spans="1:31" ht="13.5" thickTop="1">
      <c r="A81" s="479" t="s">
        <v>21</v>
      </c>
      <c r="B81" s="267" t="s">
        <v>39</v>
      </c>
      <c r="C81" s="187" t="e">
        <f aca="true" t="shared" si="2" ref="C81:D109">IF(OR(ISNUMBER(C7),ISNUMBER(C44)),SUM(C7,C44),"-")</f>
        <v>#REF!</v>
      </c>
      <c r="D81" s="145" t="e">
        <f t="shared" si="2"/>
        <v>#REF!</v>
      </c>
      <c r="E81" s="146" t="e">
        <f>D81-C81</f>
        <v>#REF!</v>
      </c>
      <c r="F81" s="178" t="e">
        <f>IF(C81&gt;0,D81/C81-1,D81)</f>
        <v>#REF!</v>
      </c>
      <c r="G81" s="188">
        <v>230102</v>
      </c>
      <c r="H81" s="145">
        <v>225502</v>
      </c>
      <c r="I81" s="146">
        <v>-4600</v>
      </c>
      <c r="J81" s="179">
        <v>-0.019991134366498353</v>
      </c>
      <c r="K81" s="188">
        <v>128553</v>
      </c>
      <c r="L81" s="145">
        <v>130637</v>
      </c>
      <c r="M81" s="146">
        <v>2084</v>
      </c>
      <c r="N81" s="178">
        <v>0.016211212496013427</v>
      </c>
      <c r="O81" s="188">
        <v>181025</v>
      </c>
      <c r="P81" s="145">
        <v>176934</v>
      </c>
      <c r="Q81" s="146">
        <v>-4091</v>
      </c>
      <c r="R81" s="178">
        <v>-0.02259908852368453</v>
      </c>
      <c r="S81" s="244" t="s">
        <v>98</v>
      </c>
      <c r="T81" s="244" t="s">
        <v>98</v>
      </c>
      <c r="U81" s="244" t="s">
        <v>98</v>
      </c>
      <c r="V81" s="244" t="s">
        <v>98</v>
      </c>
      <c r="W81" s="244" t="s">
        <v>98</v>
      </c>
      <c r="X81" s="244" t="s">
        <v>98</v>
      </c>
      <c r="Y81" s="244" t="s">
        <v>98</v>
      </c>
      <c r="Z81" s="244" t="s">
        <v>98</v>
      </c>
      <c r="AA81" s="244" t="s">
        <v>98</v>
      </c>
      <c r="AB81" s="244" t="s">
        <v>98</v>
      </c>
      <c r="AC81" s="244" t="s">
        <v>98</v>
      </c>
      <c r="AD81" s="251" t="s">
        <v>98</v>
      </c>
      <c r="AE81" s="54"/>
    </row>
    <row r="82" spans="1:31" ht="12.75">
      <c r="A82" s="480"/>
      <c r="B82" s="268" t="s">
        <v>40</v>
      </c>
      <c r="C82" s="187" t="e">
        <f t="shared" si="2"/>
        <v>#REF!</v>
      </c>
      <c r="D82" s="145" t="e">
        <f t="shared" si="2"/>
        <v>#REF!</v>
      </c>
      <c r="E82" s="146" t="e">
        <f aca="true" t="shared" si="3" ref="E82:E109">D82-C82</f>
        <v>#REF!</v>
      </c>
      <c r="F82" s="150" t="e">
        <f aca="true" t="shared" si="4" ref="F82:F110">IF(C82&gt;0,D82/C82-1,D82)</f>
        <v>#REF!</v>
      </c>
      <c r="G82" s="188">
        <v>493212</v>
      </c>
      <c r="H82" s="145">
        <v>445150</v>
      </c>
      <c r="I82" s="146">
        <v>-48062</v>
      </c>
      <c r="J82" s="151">
        <v>-0.09744693965272544</v>
      </c>
      <c r="K82" s="188">
        <v>20363</v>
      </c>
      <c r="L82" s="145">
        <v>19383</v>
      </c>
      <c r="M82" s="146">
        <v>-980</v>
      </c>
      <c r="N82" s="150">
        <v>-0.04812650395324858</v>
      </c>
      <c r="O82" s="188">
        <v>141400</v>
      </c>
      <c r="P82" s="145">
        <v>155095</v>
      </c>
      <c r="Q82" s="146">
        <v>13695</v>
      </c>
      <c r="R82" s="150">
        <v>0.09685289957567189</v>
      </c>
      <c r="S82" s="244" t="s">
        <v>98</v>
      </c>
      <c r="T82" s="244" t="s">
        <v>98</v>
      </c>
      <c r="U82" s="244" t="s">
        <v>98</v>
      </c>
      <c r="V82" s="244" t="s">
        <v>98</v>
      </c>
      <c r="W82" s="244" t="s">
        <v>98</v>
      </c>
      <c r="X82" s="244" t="s">
        <v>98</v>
      </c>
      <c r="Y82" s="244" t="s">
        <v>98</v>
      </c>
      <c r="Z82" s="244" t="s">
        <v>98</v>
      </c>
      <c r="AA82" s="244" t="s">
        <v>98</v>
      </c>
      <c r="AB82" s="244" t="s">
        <v>98</v>
      </c>
      <c r="AC82" s="244" t="s">
        <v>98</v>
      </c>
      <c r="AD82" s="252" t="s">
        <v>98</v>
      </c>
      <c r="AE82" s="54"/>
    </row>
    <row r="83" spans="1:31" s="52" customFormat="1" ht="18">
      <c r="A83" s="481"/>
      <c r="B83" s="263" t="s">
        <v>81</v>
      </c>
      <c r="C83" s="189" t="e">
        <f t="shared" si="2"/>
        <v>#REF!</v>
      </c>
      <c r="D83" s="153" t="e">
        <f t="shared" si="2"/>
        <v>#REF!</v>
      </c>
      <c r="E83" s="154" t="e">
        <f t="shared" si="3"/>
        <v>#REF!</v>
      </c>
      <c r="F83" s="155" t="e">
        <f t="shared" si="4"/>
        <v>#REF!</v>
      </c>
      <c r="G83" s="190">
        <v>63642</v>
      </c>
      <c r="H83" s="153">
        <v>76936</v>
      </c>
      <c r="I83" s="154">
        <v>13294</v>
      </c>
      <c r="J83" s="157">
        <v>0.20888721284686218</v>
      </c>
      <c r="K83" s="190">
        <v>11942</v>
      </c>
      <c r="L83" s="153">
        <v>13311</v>
      </c>
      <c r="M83" s="154">
        <v>1369</v>
      </c>
      <c r="N83" s="155">
        <v>0.11463741416848094</v>
      </c>
      <c r="O83" s="190">
        <v>17776</v>
      </c>
      <c r="P83" s="153">
        <v>22280</v>
      </c>
      <c r="Q83" s="154">
        <v>4504</v>
      </c>
      <c r="R83" s="155">
        <v>0.2533753375337533</v>
      </c>
      <c r="S83" s="244" t="s">
        <v>98</v>
      </c>
      <c r="T83" s="244" t="s">
        <v>98</v>
      </c>
      <c r="U83" s="244" t="s">
        <v>98</v>
      </c>
      <c r="V83" s="244" t="s">
        <v>98</v>
      </c>
      <c r="W83" s="244" t="s">
        <v>98</v>
      </c>
      <c r="X83" s="244" t="s">
        <v>98</v>
      </c>
      <c r="Y83" s="244" t="s">
        <v>98</v>
      </c>
      <c r="Z83" s="244" t="s">
        <v>98</v>
      </c>
      <c r="AA83" s="244" t="s">
        <v>98</v>
      </c>
      <c r="AB83" s="244" t="s">
        <v>98</v>
      </c>
      <c r="AC83" s="244" t="s">
        <v>98</v>
      </c>
      <c r="AD83" s="252" t="s">
        <v>98</v>
      </c>
      <c r="AE83" s="78"/>
    </row>
    <row r="84" spans="1:31" s="53" customFormat="1" ht="12.75">
      <c r="A84" s="482" t="s">
        <v>26</v>
      </c>
      <c r="B84" s="267" t="s">
        <v>41</v>
      </c>
      <c r="C84" s="187" t="e">
        <f t="shared" si="2"/>
        <v>#REF!</v>
      </c>
      <c r="D84" s="145" t="e">
        <f t="shared" si="2"/>
        <v>#REF!</v>
      </c>
      <c r="E84" s="146" t="e">
        <f t="shared" si="3"/>
        <v>#REF!</v>
      </c>
      <c r="F84" s="147" t="e">
        <f t="shared" si="4"/>
        <v>#REF!</v>
      </c>
      <c r="G84" s="188">
        <v>51070</v>
      </c>
      <c r="H84" s="145">
        <v>39878</v>
      </c>
      <c r="I84" s="146">
        <v>-11192</v>
      </c>
      <c r="J84" s="149">
        <v>-0.21915018601918934</v>
      </c>
      <c r="K84" s="188">
        <v>1110</v>
      </c>
      <c r="L84" s="145">
        <v>1220</v>
      </c>
      <c r="M84" s="146">
        <v>110</v>
      </c>
      <c r="N84" s="147">
        <v>0.0990990990990992</v>
      </c>
      <c r="O84" s="188">
        <v>3279</v>
      </c>
      <c r="P84" s="145">
        <v>4012</v>
      </c>
      <c r="Q84" s="146">
        <v>733</v>
      </c>
      <c r="R84" s="147">
        <v>0.22354376334248238</v>
      </c>
      <c r="S84" s="244" t="s">
        <v>98</v>
      </c>
      <c r="T84" s="244" t="s">
        <v>98</v>
      </c>
      <c r="U84" s="244" t="s">
        <v>98</v>
      </c>
      <c r="V84" s="244" t="s">
        <v>98</v>
      </c>
      <c r="W84" s="244" t="s">
        <v>98</v>
      </c>
      <c r="X84" s="244" t="s">
        <v>98</v>
      </c>
      <c r="Y84" s="244" t="s">
        <v>98</v>
      </c>
      <c r="Z84" s="244" t="s">
        <v>98</v>
      </c>
      <c r="AA84" s="244" t="s">
        <v>98</v>
      </c>
      <c r="AB84" s="244" t="s">
        <v>98</v>
      </c>
      <c r="AC84" s="244" t="s">
        <v>98</v>
      </c>
      <c r="AD84" s="252" t="s">
        <v>98</v>
      </c>
      <c r="AE84" s="90"/>
    </row>
    <row r="85" spans="1:31" s="52" customFormat="1" ht="18">
      <c r="A85" s="483"/>
      <c r="B85" s="269" t="s">
        <v>82</v>
      </c>
      <c r="C85" s="189" t="e">
        <f t="shared" si="2"/>
        <v>#REF!</v>
      </c>
      <c r="D85" s="153" t="e">
        <f t="shared" si="2"/>
        <v>#REF!</v>
      </c>
      <c r="E85" s="154" t="e">
        <f t="shared" si="3"/>
        <v>#REF!</v>
      </c>
      <c r="F85" s="155" t="e">
        <f t="shared" si="4"/>
        <v>#REF!</v>
      </c>
      <c r="G85" s="190">
        <v>88573</v>
      </c>
      <c r="H85" s="153">
        <v>119145</v>
      </c>
      <c r="I85" s="154">
        <v>30572</v>
      </c>
      <c r="J85" s="157">
        <v>0.3451616181003241</v>
      </c>
      <c r="K85" s="190">
        <v>6526</v>
      </c>
      <c r="L85" s="153">
        <v>5611</v>
      </c>
      <c r="M85" s="154">
        <v>-915</v>
      </c>
      <c r="N85" s="155">
        <v>-0.1402083971805087</v>
      </c>
      <c r="O85" s="190">
        <v>12993</v>
      </c>
      <c r="P85" s="153">
        <v>10779</v>
      </c>
      <c r="Q85" s="154">
        <v>-2214</v>
      </c>
      <c r="R85" s="155">
        <v>-0.17039944585546063</v>
      </c>
      <c r="S85" s="244" t="s">
        <v>98</v>
      </c>
      <c r="T85" s="244" t="s">
        <v>98</v>
      </c>
      <c r="U85" s="244" t="s">
        <v>98</v>
      </c>
      <c r="V85" s="244" t="s">
        <v>98</v>
      </c>
      <c r="W85" s="244" t="s">
        <v>98</v>
      </c>
      <c r="X85" s="244" t="s">
        <v>98</v>
      </c>
      <c r="Y85" s="244" t="s">
        <v>98</v>
      </c>
      <c r="Z85" s="244" t="s">
        <v>98</v>
      </c>
      <c r="AA85" s="244" t="s">
        <v>98</v>
      </c>
      <c r="AB85" s="244" t="s">
        <v>98</v>
      </c>
      <c r="AC85" s="244" t="s">
        <v>98</v>
      </c>
      <c r="AD85" s="252" t="s">
        <v>98</v>
      </c>
      <c r="AE85" s="78"/>
    </row>
    <row r="86" spans="1:31" s="53" customFormat="1" ht="12.75">
      <c r="A86" s="482" t="s">
        <v>20</v>
      </c>
      <c r="B86" s="267" t="s">
        <v>42</v>
      </c>
      <c r="C86" s="187" t="e">
        <f t="shared" si="2"/>
        <v>#REF!</v>
      </c>
      <c r="D86" s="145" t="e">
        <f t="shared" si="2"/>
        <v>#REF!</v>
      </c>
      <c r="E86" s="146" t="e">
        <f t="shared" si="3"/>
        <v>#REF!</v>
      </c>
      <c r="F86" s="147" t="e">
        <f t="shared" si="4"/>
        <v>#REF!</v>
      </c>
      <c r="G86" s="188">
        <v>306087</v>
      </c>
      <c r="H86" s="145">
        <v>343079</v>
      </c>
      <c r="I86" s="146">
        <v>36992</v>
      </c>
      <c r="J86" s="149">
        <v>0.12085452828770915</v>
      </c>
      <c r="K86" s="188">
        <v>23672</v>
      </c>
      <c r="L86" s="145">
        <v>38985</v>
      </c>
      <c r="M86" s="146">
        <v>15313</v>
      </c>
      <c r="N86" s="147">
        <v>0.6468823927002365</v>
      </c>
      <c r="O86" s="188">
        <v>69184</v>
      </c>
      <c r="P86" s="145">
        <v>97240</v>
      </c>
      <c r="Q86" s="146">
        <v>28056</v>
      </c>
      <c r="R86" s="147">
        <v>0.4055272895467159</v>
      </c>
      <c r="S86" s="244" t="s">
        <v>98</v>
      </c>
      <c r="T86" s="244" t="s">
        <v>98</v>
      </c>
      <c r="U86" s="244" t="s">
        <v>98</v>
      </c>
      <c r="V86" s="244" t="s">
        <v>98</v>
      </c>
      <c r="W86" s="244" t="s">
        <v>98</v>
      </c>
      <c r="X86" s="244" t="s">
        <v>98</v>
      </c>
      <c r="Y86" s="244" t="s">
        <v>98</v>
      </c>
      <c r="Z86" s="244" t="s">
        <v>98</v>
      </c>
      <c r="AA86" s="244" t="s">
        <v>98</v>
      </c>
      <c r="AB86" s="244" t="s">
        <v>98</v>
      </c>
      <c r="AC86" s="244" t="s">
        <v>98</v>
      </c>
      <c r="AD86" s="252" t="s">
        <v>98</v>
      </c>
      <c r="AE86" s="90"/>
    </row>
    <row r="87" spans="1:31" ht="12.75">
      <c r="A87" s="484"/>
      <c r="B87" s="268" t="s">
        <v>43</v>
      </c>
      <c r="C87" s="187" t="e">
        <f t="shared" si="2"/>
        <v>#REF!</v>
      </c>
      <c r="D87" s="145" t="e">
        <f t="shared" si="2"/>
        <v>#REF!</v>
      </c>
      <c r="E87" s="146" t="e">
        <f t="shared" si="3"/>
        <v>#REF!</v>
      </c>
      <c r="F87" s="150" t="e">
        <f t="shared" si="4"/>
        <v>#REF!</v>
      </c>
      <c r="G87" s="188">
        <v>15469</v>
      </c>
      <c r="H87" s="145">
        <v>8905</v>
      </c>
      <c r="I87" s="146">
        <v>-6564</v>
      </c>
      <c r="J87" s="151">
        <v>-0.4243325360398216</v>
      </c>
      <c r="K87" s="188">
        <v>6573</v>
      </c>
      <c r="L87" s="145">
        <v>1446</v>
      </c>
      <c r="M87" s="146">
        <v>-5127</v>
      </c>
      <c r="N87" s="150">
        <v>-0.7800091282519397</v>
      </c>
      <c r="O87" s="188">
        <v>7737</v>
      </c>
      <c r="P87" s="145">
        <v>1855</v>
      </c>
      <c r="Q87" s="146">
        <v>-5882</v>
      </c>
      <c r="R87" s="150">
        <v>-0.7602429882383352</v>
      </c>
      <c r="S87" s="244" t="s">
        <v>98</v>
      </c>
      <c r="T87" s="244" t="s">
        <v>98</v>
      </c>
      <c r="U87" s="244" t="s">
        <v>98</v>
      </c>
      <c r="V87" s="244" t="s">
        <v>98</v>
      </c>
      <c r="W87" s="244" t="s">
        <v>98</v>
      </c>
      <c r="X87" s="244" t="s">
        <v>98</v>
      </c>
      <c r="Y87" s="244" t="s">
        <v>98</v>
      </c>
      <c r="Z87" s="244" t="s">
        <v>98</v>
      </c>
      <c r="AA87" s="244" t="s">
        <v>98</v>
      </c>
      <c r="AB87" s="244" t="s">
        <v>98</v>
      </c>
      <c r="AC87" s="244" t="s">
        <v>98</v>
      </c>
      <c r="AD87" s="252" t="s">
        <v>98</v>
      </c>
      <c r="AE87" s="54"/>
    </row>
    <row r="88" spans="1:31" ht="12.75">
      <c r="A88" s="484"/>
      <c r="B88" s="268" t="s">
        <v>44</v>
      </c>
      <c r="C88" s="187" t="e">
        <f t="shared" si="2"/>
        <v>#REF!</v>
      </c>
      <c r="D88" s="145" t="e">
        <f t="shared" si="2"/>
        <v>#REF!</v>
      </c>
      <c r="E88" s="146" t="e">
        <f t="shared" si="3"/>
        <v>#REF!</v>
      </c>
      <c r="F88" s="150" t="e">
        <f t="shared" si="4"/>
        <v>#REF!</v>
      </c>
      <c r="G88" s="188">
        <v>553782</v>
      </c>
      <c r="H88" s="145">
        <v>478250</v>
      </c>
      <c r="I88" s="146">
        <v>-75532</v>
      </c>
      <c r="J88" s="151">
        <v>-0.13639302108049733</v>
      </c>
      <c r="K88" s="188">
        <v>74449</v>
      </c>
      <c r="L88" s="145">
        <v>73702</v>
      </c>
      <c r="M88" s="146">
        <v>-747</v>
      </c>
      <c r="N88" s="150">
        <v>-0.010033714354793166</v>
      </c>
      <c r="O88" s="188">
        <v>194313</v>
      </c>
      <c r="P88" s="145">
        <v>173036</v>
      </c>
      <c r="Q88" s="146">
        <v>-21277</v>
      </c>
      <c r="R88" s="150">
        <v>-0.10949859247708593</v>
      </c>
      <c r="S88" s="244" t="s">
        <v>98</v>
      </c>
      <c r="T88" s="244" t="s">
        <v>98</v>
      </c>
      <c r="U88" s="244" t="s">
        <v>98</v>
      </c>
      <c r="V88" s="244" t="s">
        <v>98</v>
      </c>
      <c r="W88" s="244" t="s">
        <v>98</v>
      </c>
      <c r="X88" s="244" t="s">
        <v>98</v>
      </c>
      <c r="Y88" s="244" t="s">
        <v>98</v>
      </c>
      <c r="Z88" s="244" t="s">
        <v>98</v>
      </c>
      <c r="AA88" s="244" t="s">
        <v>98</v>
      </c>
      <c r="AB88" s="244" t="s">
        <v>98</v>
      </c>
      <c r="AC88" s="244" t="s">
        <v>98</v>
      </c>
      <c r="AD88" s="252" t="s">
        <v>98</v>
      </c>
      <c r="AE88" s="54"/>
    </row>
    <row r="89" spans="1:31" ht="12.75">
      <c r="A89" s="484"/>
      <c r="B89" s="268" t="s">
        <v>45</v>
      </c>
      <c r="C89" s="187" t="e">
        <f t="shared" si="2"/>
        <v>#REF!</v>
      </c>
      <c r="D89" s="145" t="e">
        <f t="shared" si="2"/>
        <v>#REF!</v>
      </c>
      <c r="E89" s="146" t="e">
        <f t="shared" si="3"/>
        <v>#REF!</v>
      </c>
      <c r="F89" s="150" t="e">
        <f t="shared" si="4"/>
        <v>#REF!</v>
      </c>
      <c r="G89" s="188">
        <v>34108</v>
      </c>
      <c r="H89" s="145">
        <v>34309</v>
      </c>
      <c r="I89" s="146">
        <v>201</v>
      </c>
      <c r="J89" s="151">
        <v>0.005893045619795867</v>
      </c>
      <c r="K89" s="188">
        <v>3010</v>
      </c>
      <c r="L89" s="145">
        <v>6848</v>
      </c>
      <c r="M89" s="146">
        <v>3838</v>
      </c>
      <c r="N89" s="150">
        <v>1.2750830564784055</v>
      </c>
      <c r="O89" s="188">
        <v>7550</v>
      </c>
      <c r="P89" s="145">
        <v>12057</v>
      </c>
      <c r="Q89" s="146">
        <v>4507</v>
      </c>
      <c r="R89" s="150">
        <v>0.596953642384106</v>
      </c>
      <c r="S89" s="244" t="s">
        <v>98</v>
      </c>
      <c r="T89" s="244" t="s">
        <v>98</v>
      </c>
      <c r="U89" s="244" t="s">
        <v>98</v>
      </c>
      <c r="V89" s="244" t="s">
        <v>98</v>
      </c>
      <c r="W89" s="244" t="s">
        <v>98</v>
      </c>
      <c r="X89" s="244" t="s">
        <v>98</v>
      </c>
      <c r="Y89" s="244" t="s">
        <v>98</v>
      </c>
      <c r="Z89" s="244" t="s">
        <v>98</v>
      </c>
      <c r="AA89" s="244" t="s">
        <v>98</v>
      </c>
      <c r="AB89" s="244" t="s">
        <v>98</v>
      </c>
      <c r="AC89" s="244" t="s">
        <v>98</v>
      </c>
      <c r="AD89" s="252" t="s">
        <v>98</v>
      </c>
      <c r="AE89" s="54"/>
    </row>
    <row r="90" spans="1:31" s="52" customFormat="1" ht="12.75">
      <c r="A90" s="483"/>
      <c r="B90" s="263" t="s">
        <v>83</v>
      </c>
      <c r="C90" s="189" t="e">
        <f t="shared" si="2"/>
        <v>#REF!</v>
      </c>
      <c r="D90" s="153" t="e">
        <f t="shared" si="2"/>
        <v>#REF!</v>
      </c>
      <c r="E90" s="154" t="e">
        <f t="shared" si="3"/>
        <v>#REF!</v>
      </c>
      <c r="F90" s="155" t="e">
        <f t="shared" si="4"/>
        <v>#REF!</v>
      </c>
      <c r="G90" s="190">
        <v>217836</v>
      </c>
      <c r="H90" s="153">
        <v>268545</v>
      </c>
      <c r="I90" s="154">
        <v>50709</v>
      </c>
      <c r="J90" s="157">
        <v>0.23278521456508572</v>
      </c>
      <c r="K90" s="190">
        <v>27664</v>
      </c>
      <c r="L90" s="153">
        <v>29372</v>
      </c>
      <c r="M90" s="154">
        <v>1708</v>
      </c>
      <c r="N90" s="155">
        <v>0.061740890688259054</v>
      </c>
      <c r="O90" s="190">
        <v>123060</v>
      </c>
      <c r="P90" s="153">
        <v>179465</v>
      </c>
      <c r="Q90" s="154">
        <v>56405</v>
      </c>
      <c r="R90" s="155">
        <v>0.45835364862668615</v>
      </c>
      <c r="S90" s="244" t="s">
        <v>98</v>
      </c>
      <c r="T90" s="244" t="s">
        <v>98</v>
      </c>
      <c r="U90" s="244" t="s">
        <v>98</v>
      </c>
      <c r="V90" s="244" t="s">
        <v>98</v>
      </c>
      <c r="W90" s="244" t="s">
        <v>98</v>
      </c>
      <c r="X90" s="244" t="s">
        <v>98</v>
      </c>
      <c r="Y90" s="244" t="s">
        <v>98</v>
      </c>
      <c r="Z90" s="244" t="s">
        <v>98</v>
      </c>
      <c r="AA90" s="244" t="s">
        <v>98</v>
      </c>
      <c r="AB90" s="244" t="s">
        <v>98</v>
      </c>
      <c r="AC90" s="244" t="s">
        <v>98</v>
      </c>
      <c r="AD90" s="252" t="s">
        <v>98</v>
      </c>
      <c r="AE90" s="78"/>
    </row>
    <row r="91" spans="1:31" s="53" customFormat="1" ht="12.75">
      <c r="A91" s="482" t="s">
        <v>24</v>
      </c>
      <c r="B91" s="267" t="s">
        <v>46</v>
      </c>
      <c r="C91" s="187" t="e">
        <f t="shared" si="2"/>
        <v>#REF!</v>
      </c>
      <c r="D91" s="145" t="e">
        <f t="shared" si="2"/>
        <v>#REF!</v>
      </c>
      <c r="E91" s="146" t="e">
        <f t="shared" si="3"/>
        <v>#REF!</v>
      </c>
      <c r="F91" s="147" t="e">
        <f t="shared" si="4"/>
        <v>#REF!</v>
      </c>
      <c r="G91" s="188">
        <v>22034</v>
      </c>
      <c r="H91" s="145">
        <v>21790</v>
      </c>
      <c r="I91" s="146">
        <v>-244</v>
      </c>
      <c r="J91" s="149">
        <v>-0.011073795044022838</v>
      </c>
      <c r="K91" s="188">
        <v>5494</v>
      </c>
      <c r="L91" s="145">
        <v>5265</v>
      </c>
      <c r="M91" s="146">
        <v>-229</v>
      </c>
      <c r="N91" s="147">
        <v>-0.04168183472879505</v>
      </c>
      <c r="O91" s="188">
        <v>9384</v>
      </c>
      <c r="P91" s="145">
        <v>8341</v>
      </c>
      <c r="Q91" s="146">
        <v>-1043</v>
      </c>
      <c r="R91" s="147">
        <v>-0.11114663256606994</v>
      </c>
      <c r="S91" s="244" t="s">
        <v>98</v>
      </c>
      <c r="T91" s="244" t="s">
        <v>98</v>
      </c>
      <c r="U91" s="244" t="s">
        <v>98</v>
      </c>
      <c r="V91" s="244" t="s">
        <v>98</v>
      </c>
      <c r="W91" s="244" t="s">
        <v>98</v>
      </c>
      <c r="X91" s="244" t="s">
        <v>98</v>
      </c>
      <c r="Y91" s="244" t="s">
        <v>98</v>
      </c>
      <c r="Z91" s="244" t="s">
        <v>98</v>
      </c>
      <c r="AA91" s="244" t="s">
        <v>98</v>
      </c>
      <c r="AB91" s="244" t="s">
        <v>98</v>
      </c>
      <c r="AC91" s="244" t="s">
        <v>98</v>
      </c>
      <c r="AD91" s="252" t="s">
        <v>98</v>
      </c>
      <c r="AE91" s="90"/>
    </row>
    <row r="92" spans="1:31" ht="12.75">
      <c r="A92" s="484"/>
      <c r="B92" s="268" t="s">
        <v>47</v>
      </c>
      <c r="C92" s="187" t="e">
        <f t="shared" si="2"/>
        <v>#REF!</v>
      </c>
      <c r="D92" s="145" t="e">
        <f t="shared" si="2"/>
        <v>#REF!</v>
      </c>
      <c r="E92" s="146" t="e">
        <f t="shared" si="3"/>
        <v>#REF!</v>
      </c>
      <c r="F92" s="150" t="e">
        <f t="shared" si="4"/>
        <v>#REF!</v>
      </c>
      <c r="G92" s="188">
        <v>29353</v>
      </c>
      <c r="H92" s="145">
        <v>30408</v>
      </c>
      <c r="I92" s="146">
        <v>1055</v>
      </c>
      <c r="J92" s="151">
        <v>0.03594181173985622</v>
      </c>
      <c r="K92" s="188">
        <v>11198</v>
      </c>
      <c r="L92" s="145">
        <v>13547</v>
      </c>
      <c r="M92" s="146">
        <v>2349</v>
      </c>
      <c r="N92" s="150">
        <v>0.2097696017145918</v>
      </c>
      <c r="O92" s="188">
        <v>14188</v>
      </c>
      <c r="P92" s="145">
        <v>16267</v>
      </c>
      <c r="Q92" s="146">
        <v>2079</v>
      </c>
      <c r="R92" s="150">
        <v>0.1465322808006766</v>
      </c>
      <c r="S92" s="244" t="s">
        <v>98</v>
      </c>
      <c r="T92" s="244" t="s">
        <v>98</v>
      </c>
      <c r="U92" s="244" t="s">
        <v>98</v>
      </c>
      <c r="V92" s="244" t="s">
        <v>98</v>
      </c>
      <c r="W92" s="244" t="s">
        <v>98</v>
      </c>
      <c r="X92" s="244" t="s">
        <v>98</v>
      </c>
      <c r="Y92" s="244" t="s">
        <v>98</v>
      </c>
      <c r="Z92" s="244" t="s">
        <v>98</v>
      </c>
      <c r="AA92" s="244" t="s">
        <v>98</v>
      </c>
      <c r="AB92" s="244" t="s">
        <v>98</v>
      </c>
      <c r="AC92" s="244" t="s">
        <v>98</v>
      </c>
      <c r="AD92" s="252" t="s">
        <v>98</v>
      </c>
      <c r="AE92" s="54"/>
    </row>
    <row r="93" spans="1:31" s="52" customFormat="1" ht="12.75">
      <c r="A93" s="483"/>
      <c r="B93" s="263" t="s">
        <v>84</v>
      </c>
      <c r="C93" s="189" t="e">
        <f t="shared" si="2"/>
        <v>#REF!</v>
      </c>
      <c r="D93" s="153" t="e">
        <f t="shared" si="2"/>
        <v>#REF!</v>
      </c>
      <c r="E93" s="154" t="e">
        <f t="shared" si="3"/>
        <v>#REF!</v>
      </c>
      <c r="F93" s="155" t="e">
        <f t="shared" si="4"/>
        <v>#REF!</v>
      </c>
      <c r="G93" s="190">
        <v>28140</v>
      </c>
      <c r="H93" s="153">
        <v>27473</v>
      </c>
      <c r="I93" s="154">
        <v>-667</v>
      </c>
      <c r="J93" s="157">
        <v>-0.023702914001421438</v>
      </c>
      <c r="K93" s="190">
        <v>960</v>
      </c>
      <c r="L93" s="153">
        <v>1182</v>
      </c>
      <c r="M93" s="154">
        <v>222</v>
      </c>
      <c r="N93" s="155">
        <v>0.23125</v>
      </c>
      <c r="O93" s="190">
        <v>2892</v>
      </c>
      <c r="P93" s="153">
        <v>3400</v>
      </c>
      <c r="Q93" s="154">
        <v>508</v>
      </c>
      <c r="R93" s="155">
        <v>0.17565698478561553</v>
      </c>
      <c r="S93" s="244" t="s">
        <v>98</v>
      </c>
      <c r="T93" s="244" t="s">
        <v>98</v>
      </c>
      <c r="U93" s="244" t="s">
        <v>98</v>
      </c>
      <c r="V93" s="244" t="s">
        <v>98</v>
      </c>
      <c r="W93" s="244" t="s">
        <v>98</v>
      </c>
      <c r="X93" s="244" t="s">
        <v>98</v>
      </c>
      <c r="Y93" s="244" t="s">
        <v>98</v>
      </c>
      <c r="Z93" s="244" t="s">
        <v>98</v>
      </c>
      <c r="AA93" s="244" t="s">
        <v>98</v>
      </c>
      <c r="AB93" s="244" t="s">
        <v>98</v>
      </c>
      <c r="AC93" s="244" t="s">
        <v>98</v>
      </c>
      <c r="AD93" s="252" t="s">
        <v>98</v>
      </c>
      <c r="AE93" s="78"/>
    </row>
    <row r="94" spans="1:31" s="53" customFormat="1" ht="12.75">
      <c r="A94" s="482" t="s">
        <v>22</v>
      </c>
      <c r="B94" s="267" t="s">
        <v>48</v>
      </c>
      <c r="C94" s="187" t="e">
        <f t="shared" si="2"/>
        <v>#REF!</v>
      </c>
      <c r="D94" s="145" t="e">
        <f t="shared" si="2"/>
        <v>#REF!</v>
      </c>
      <c r="E94" s="146" t="e">
        <f t="shared" si="3"/>
        <v>#REF!</v>
      </c>
      <c r="F94" s="147" t="e">
        <f t="shared" si="4"/>
        <v>#REF!</v>
      </c>
      <c r="G94" s="188">
        <v>50885</v>
      </c>
      <c r="H94" s="145">
        <v>51217</v>
      </c>
      <c r="I94" s="146">
        <v>332</v>
      </c>
      <c r="J94" s="149">
        <v>0.006524516065638197</v>
      </c>
      <c r="K94" s="188">
        <v>4633</v>
      </c>
      <c r="L94" s="145">
        <v>4846</v>
      </c>
      <c r="M94" s="146">
        <v>213</v>
      </c>
      <c r="N94" s="147">
        <v>0.04597453054176559</v>
      </c>
      <c r="O94" s="188">
        <v>7624</v>
      </c>
      <c r="P94" s="145">
        <v>8129</v>
      </c>
      <c r="Q94" s="146">
        <v>505</v>
      </c>
      <c r="R94" s="147">
        <v>0.06623819517313745</v>
      </c>
      <c r="S94" s="244" t="s">
        <v>98</v>
      </c>
      <c r="T94" s="244" t="s">
        <v>98</v>
      </c>
      <c r="U94" s="244" t="s">
        <v>98</v>
      </c>
      <c r="V94" s="244" t="s">
        <v>98</v>
      </c>
      <c r="W94" s="244" t="s">
        <v>98</v>
      </c>
      <c r="X94" s="244" t="s">
        <v>98</v>
      </c>
      <c r="Y94" s="244" t="s">
        <v>98</v>
      </c>
      <c r="Z94" s="244" t="s">
        <v>98</v>
      </c>
      <c r="AA94" s="244" t="s">
        <v>98</v>
      </c>
      <c r="AB94" s="244" t="s">
        <v>98</v>
      </c>
      <c r="AC94" s="244" t="s">
        <v>98</v>
      </c>
      <c r="AD94" s="252" t="s">
        <v>98</v>
      </c>
      <c r="AE94" s="90"/>
    </row>
    <row r="95" spans="1:31" ht="12.75">
      <c r="A95" s="484"/>
      <c r="B95" s="268" t="s">
        <v>49</v>
      </c>
      <c r="C95" s="187" t="e">
        <f t="shared" si="2"/>
        <v>#REF!</v>
      </c>
      <c r="D95" s="145" t="e">
        <f t="shared" si="2"/>
        <v>#REF!</v>
      </c>
      <c r="E95" s="146" t="e">
        <f t="shared" si="3"/>
        <v>#REF!</v>
      </c>
      <c r="F95" s="150" t="e">
        <f t="shared" si="4"/>
        <v>#REF!</v>
      </c>
      <c r="G95" s="188">
        <v>348494</v>
      </c>
      <c r="H95" s="145">
        <v>354218</v>
      </c>
      <c r="I95" s="146">
        <v>5724</v>
      </c>
      <c r="J95" s="151">
        <v>0.016424959970616326</v>
      </c>
      <c r="K95" s="188">
        <v>104799</v>
      </c>
      <c r="L95" s="145">
        <v>102604</v>
      </c>
      <c r="M95" s="146">
        <v>-2195</v>
      </c>
      <c r="N95" s="150">
        <v>-0.02094485634404908</v>
      </c>
      <c r="O95" s="188">
        <v>469485</v>
      </c>
      <c r="P95" s="145">
        <v>486152</v>
      </c>
      <c r="Q95" s="146">
        <v>16667</v>
      </c>
      <c r="R95" s="150">
        <v>0.035500601723164715</v>
      </c>
      <c r="S95" s="244" t="s">
        <v>98</v>
      </c>
      <c r="T95" s="244" t="s">
        <v>98</v>
      </c>
      <c r="U95" s="244" t="s">
        <v>98</v>
      </c>
      <c r="V95" s="244" t="s">
        <v>98</v>
      </c>
      <c r="W95" s="244" t="s">
        <v>98</v>
      </c>
      <c r="X95" s="244" t="s">
        <v>98</v>
      </c>
      <c r="Y95" s="244" t="s">
        <v>98</v>
      </c>
      <c r="Z95" s="244" t="s">
        <v>98</v>
      </c>
      <c r="AA95" s="244" t="s">
        <v>98</v>
      </c>
      <c r="AB95" s="244" t="s">
        <v>98</v>
      </c>
      <c r="AC95" s="244" t="s">
        <v>98</v>
      </c>
      <c r="AD95" s="252" t="s">
        <v>98</v>
      </c>
      <c r="AE95" s="54"/>
    </row>
    <row r="96" spans="1:31" ht="12.75">
      <c r="A96" s="484"/>
      <c r="B96" s="268" t="s">
        <v>50</v>
      </c>
      <c r="C96" s="187" t="e">
        <f t="shared" si="2"/>
        <v>#REF!</v>
      </c>
      <c r="D96" s="145" t="e">
        <f t="shared" si="2"/>
        <v>#REF!</v>
      </c>
      <c r="E96" s="146" t="e">
        <f t="shared" si="3"/>
        <v>#REF!</v>
      </c>
      <c r="F96" s="150" t="e">
        <f t="shared" si="4"/>
        <v>#REF!</v>
      </c>
      <c r="G96" s="188">
        <v>258386</v>
      </c>
      <c r="H96" s="145">
        <v>279574</v>
      </c>
      <c r="I96" s="146">
        <v>21188</v>
      </c>
      <c r="J96" s="151">
        <v>0.08200134682219629</v>
      </c>
      <c r="K96" s="188">
        <v>30789</v>
      </c>
      <c r="L96" s="145">
        <v>33501</v>
      </c>
      <c r="M96" s="146">
        <v>2712</v>
      </c>
      <c r="N96" s="150">
        <v>0.08808340641138068</v>
      </c>
      <c r="O96" s="188">
        <v>107099</v>
      </c>
      <c r="P96" s="145">
        <v>117199</v>
      </c>
      <c r="Q96" s="146">
        <v>10100</v>
      </c>
      <c r="R96" s="150">
        <v>0.09430526895675961</v>
      </c>
      <c r="S96" s="244" t="s">
        <v>98</v>
      </c>
      <c r="T96" s="244" t="s">
        <v>98</v>
      </c>
      <c r="U96" s="244" t="s">
        <v>98</v>
      </c>
      <c r="V96" s="244" t="s">
        <v>98</v>
      </c>
      <c r="W96" s="244" t="s">
        <v>98</v>
      </c>
      <c r="X96" s="244" t="s">
        <v>98</v>
      </c>
      <c r="Y96" s="244" t="s">
        <v>98</v>
      </c>
      <c r="Z96" s="244" t="s">
        <v>98</v>
      </c>
      <c r="AA96" s="244" t="s">
        <v>98</v>
      </c>
      <c r="AB96" s="244" t="s">
        <v>98</v>
      </c>
      <c r="AC96" s="244" t="s">
        <v>98</v>
      </c>
      <c r="AD96" s="252" t="s">
        <v>98</v>
      </c>
      <c r="AE96" s="54"/>
    </row>
    <row r="97" spans="1:31" ht="12.75">
      <c r="A97" s="484"/>
      <c r="B97" s="268" t="s">
        <v>51</v>
      </c>
      <c r="C97" s="187" t="e">
        <f t="shared" si="2"/>
        <v>#REF!</v>
      </c>
      <c r="D97" s="145" t="e">
        <f t="shared" si="2"/>
        <v>#REF!</v>
      </c>
      <c r="E97" s="146" t="e">
        <f t="shared" si="3"/>
        <v>#REF!</v>
      </c>
      <c r="F97" s="150" t="e">
        <f t="shared" si="4"/>
        <v>#REF!</v>
      </c>
      <c r="G97" s="188">
        <v>237383</v>
      </c>
      <c r="H97" s="145">
        <v>240309</v>
      </c>
      <c r="I97" s="146">
        <v>2926</v>
      </c>
      <c r="J97" s="151">
        <v>0.012326072212416328</v>
      </c>
      <c r="K97" s="188">
        <v>16564</v>
      </c>
      <c r="L97" s="145">
        <v>16734</v>
      </c>
      <c r="M97" s="146">
        <v>170</v>
      </c>
      <c r="N97" s="150">
        <v>0.010263221444095638</v>
      </c>
      <c r="O97" s="188">
        <v>31362</v>
      </c>
      <c r="P97" s="145">
        <v>38214</v>
      </c>
      <c r="Q97" s="146">
        <v>6852</v>
      </c>
      <c r="R97" s="150">
        <v>0.21848096422422048</v>
      </c>
      <c r="S97" s="244" t="s">
        <v>98</v>
      </c>
      <c r="T97" s="244" t="s">
        <v>98</v>
      </c>
      <c r="U97" s="244" t="s">
        <v>98</v>
      </c>
      <c r="V97" s="244" t="s">
        <v>98</v>
      </c>
      <c r="W97" s="244" t="s">
        <v>98</v>
      </c>
      <c r="X97" s="244" t="s">
        <v>98</v>
      </c>
      <c r="Y97" s="244" t="s">
        <v>98</v>
      </c>
      <c r="Z97" s="244" t="s">
        <v>98</v>
      </c>
      <c r="AA97" s="244" t="s">
        <v>98</v>
      </c>
      <c r="AB97" s="244" t="s">
        <v>98</v>
      </c>
      <c r="AC97" s="244" t="s">
        <v>98</v>
      </c>
      <c r="AD97" s="252" t="s">
        <v>98</v>
      </c>
      <c r="AE97" s="54"/>
    </row>
    <row r="98" spans="1:31" ht="12.75">
      <c r="A98" s="484"/>
      <c r="B98" s="268" t="s">
        <v>54</v>
      </c>
      <c r="C98" s="187" t="e">
        <f t="shared" si="2"/>
        <v>#REF!</v>
      </c>
      <c r="D98" s="145" t="e">
        <f t="shared" si="2"/>
        <v>#REF!</v>
      </c>
      <c r="E98" s="146" t="e">
        <f t="shared" si="3"/>
        <v>#REF!</v>
      </c>
      <c r="F98" s="150" t="e">
        <f t="shared" si="4"/>
        <v>#REF!</v>
      </c>
      <c r="G98" s="188">
        <v>92207</v>
      </c>
      <c r="H98" s="145">
        <v>101107</v>
      </c>
      <c r="I98" s="146">
        <v>8900</v>
      </c>
      <c r="J98" s="151">
        <v>0.09652195603370672</v>
      </c>
      <c r="K98" s="188">
        <v>11368</v>
      </c>
      <c r="L98" s="145">
        <v>13125</v>
      </c>
      <c r="M98" s="146">
        <v>1757</v>
      </c>
      <c r="N98" s="150">
        <v>0.15455665024630538</v>
      </c>
      <c r="O98" s="188">
        <v>21666</v>
      </c>
      <c r="P98" s="145">
        <v>23140</v>
      </c>
      <c r="Q98" s="146">
        <v>1474</v>
      </c>
      <c r="R98" s="150">
        <v>0.06803286254961693</v>
      </c>
      <c r="S98" s="244" t="s">
        <v>98</v>
      </c>
      <c r="T98" s="244" t="s">
        <v>98</v>
      </c>
      <c r="U98" s="244" t="s">
        <v>98</v>
      </c>
      <c r="V98" s="244" t="s">
        <v>98</v>
      </c>
      <c r="W98" s="244" t="s">
        <v>98</v>
      </c>
      <c r="X98" s="244" t="s">
        <v>98</v>
      </c>
      <c r="Y98" s="244" t="s">
        <v>98</v>
      </c>
      <c r="Z98" s="244" t="s">
        <v>98</v>
      </c>
      <c r="AA98" s="244" t="s">
        <v>98</v>
      </c>
      <c r="AB98" s="244" t="s">
        <v>98</v>
      </c>
      <c r="AC98" s="244" t="s">
        <v>98</v>
      </c>
      <c r="AD98" s="252" t="s">
        <v>98</v>
      </c>
      <c r="AE98" s="54"/>
    </row>
    <row r="99" spans="1:31" ht="12.75">
      <c r="A99" s="484"/>
      <c r="B99" s="268" t="s">
        <v>52</v>
      </c>
      <c r="C99" s="187" t="e">
        <f t="shared" si="2"/>
        <v>#REF!</v>
      </c>
      <c r="D99" s="145" t="e">
        <f t="shared" si="2"/>
        <v>#REF!</v>
      </c>
      <c r="E99" s="146" t="e">
        <f t="shared" si="3"/>
        <v>#REF!</v>
      </c>
      <c r="F99" s="150" t="e">
        <f t="shared" si="4"/>
        <v>#REF!</v>
      </c>
      <c r="G99" s="188">
        <v>115832</v>
      </c>
      <c r="H99" s="145">
        <v>102314</v>
      </c>
      <c r="I99" s="146">
        <v>-13518</v>
      </c>
      <c r="J99" s="151">
        <v>-0.11670350162304022</v>
      </c>
      <c r="K99" s="188">
        <v>3703</v>
      </c>
      <c r="L99" s="145">
        <v>3955</v>
      </c>
      <c r="M99" s="146">
        <v>252</v>
      </c>
      <c r="N99" s="150">
        <v>0.06805293005671076</v>
      </c>
      <c r="O99" s="188">
        <v>16556</v>
      </c>
      <c r="P99" s="145">
        <v>18134</v>
      </c>
      <c r="Q99" s="146">
        <v>1578</v>
      </c>
      <c r="R99" s="150">
        <v>0.09531287750664408</v>
      </c>
      <c r="S99" s="244" t="s">
        <v>98</v>
      </c>
      <c r="T99" s="244" t="s">
        <v>98</v>
      </c>
      <c r="U99" s="244" t="s">
        <v>98</v>
      </c>
      <c r="V99" s="244" t="s">
        <v>98</v>
      </c>
      <c r="W99" s="244" t="s">
        <v>98</v>
      </c>
      <c r="X99" s="244" t="s">
        <v>98</v>
      </c>
      <c r="Y99" s="244" t="s">
        <v>98</v>
      </c>
      <c r="Z99" s="244" t="s">
        <v>98</v>
      </c>
      <c r="AA99" s="244" t="s">
        <v>98</v>
      </c>
      <c r="AB99" s="244" t="s">
        <v>98</v>
      </c>
      <c r="AC99" s="244" t="s">
        <v>98</v>
      </c>
      <c r="AD99" s="252" t="s">
        <v>98</v>
      </c>
      <c r="AE99" s="54"/>
    </row>
    <row r="100" spans="1:31" ht="12.75">
      <c r="A100" s="484"/>
      <c r="B100" s="270" t="s">
        <v>53</v>
      </c>
      <c r="C100" s="187" t="e">
        <f t="shared" si="2"/>
        <v>#REF!</v>
      </c>
      <c r="D100" s="145" t="e">
        <f t="shared" si="2"/>
        <v>#REF!</v>
      </c>
      <c r="E100" s="146" t="e">
        <f t="shared" si="3"/>
        <v>#REF!</v>
      </c>
      <c r="F100" s="150" t="e">
        <f t="shared" si="4"/>
        <v>#REF!</v>
      </c>
      <c r="G100" s="188">
        <v>224787</v>
      </c>
      <c r="H100" s="145">
        <v>220821</v>
      </c>
      <c r="I100" s="146">
        <v>-3966</v>
      </c>
      <c r="J100" s="151">
        <v>-0.017643369056039693</v>
      </c>
      <c r="K100" s="188">
        <v>145987</v>
      </c>
      <c r="L100" s="145">
        <v>151439</v>
      </c>
      <c r="M100" s="146">
        <v>5452</v>
      </c>
      <c r="N100" s="150">
        <v>0.03734579106358793</v>
      </c>
      <c r="O100" s="188">
        <v>702458</v>
      </c>
      <c r="P100" s="145">
        <v>730120</v>
      </c>
      <c r="Q100" s="146">
        <v>27662</v>
      </c>
      <c r="R100" s="150">
        <v>0.039378866779223864</v>
      </c>
      <c r="S100" s="244" t="s">
        <v>98</v>
      </c>
      <c r="T100" s="244" t="s">
        <v>98</v>
      </c>
      <c r="U100" s="244" t="s">
        <v>98</v>
      </c>
      <c r="V100" s="244" t="s">
        <v>98</v>
      </c>
      <c r="W100" s="244" t="s">
        <v>98</v>
      </c>
      <c r="X100" s="244" t="s">
        <v>98</v>
      </c>
      <c r="Y100" s="244" t="s">
        <v>98</v>
      </c>
      <c r="Z100" s="244" t="s">
        <v>98</v>
      </c>
      <c r="AA100" s="244" t="s">
        <v>98</v>
      </c>
      <c r="AB100" s="244" t="s">
        <v>98</v>
      </c>
      <c r="AC100" s="244" t="s">
        <v>98</v>
      </c>
      <c r="AD100" s="252" t="s">
        <v>98</v>
      </c>
      <c r="AE100" s="54"/>
    </row>
    <row r="101" spans="1:31" s="52" customFormat="1" ht="12.75">
      <c r="A101" s="483"/>
      <c r="B101" s="271" t="s">
        <v>85</v>
      </c>
      <c r="C101" s="189" t="e">
        <f t="shared" si="2"/>
        <v>#REF!</v>
      </c>
      <c r="D101" s="153" t="e">
        <f t="shared" si="2"/>
        <v>#REF!</v>
      </c>
      <c r="E101" s="154" t="e">
        <f t="shared" si="3"/>
        <v>#REF!</v>
      </c>
      <c r="F101" s="155" t="e">
        <f t="shared" si="4"/>
        <v>#REF!</v>
      </c>
      <c r="G101" s="190">
        <v>468566</v>
      </c>
      <c r="H101" s="153">
        <v>512235</v>
      </c>
      <c r="I101" s="154">
        <v>43669</v>
      </c>
      <c r="J101" s="157">
        <v>0.09319711630805472</v>
      </c>
      <c r="K101" s="190">
        <v>49537</v>
      </c>
      <c r="L101" s="153">
        <v>66402</v>
      </c>
      <c r="M101" s="154">
        <v>16865</v>
      </c>
      <c r="N101" s="155">
        <v>0.3404525909925913</v>
      </c>
      <c r="O101" s="190">
        <v>185014</v>
      </c>
      <c r="P101" s="153">
        <v>240911</v>
      </c>
      <c r="Q101" s="154">
        <v>55897</v>
      </c>
      <c r="R101" s="155">
        <v>0.30212308257753473</v>
      </c>
      <c r="S101" s="244" t="s">
        <v>98</v>
      </c>
      <c r="T101" s="244" t="s">
        <v>98</v>
      </c>
      <c r="U101" s="244" t="s">
        <v>98</v>
      </c>
      <c r="V101" s="244" t="s">
        <v>98</v>
      </c>
      <c r="W101" s="244" t="s">
        <v>98</v>
      </c>
      <c r="X101" s="244" t="s">
        <v>98</v>
      </c>
      <c r="Y101" s="244" t="s">
        <v>98</v>
      </c>
      <c r="Z101" s="244" t="s">
        <v>98</v>
      </c>
      <c r="AA101" s="244" t="s">
        <v>98</v>
      </c>
      <c r="AB101" s="244" t="s">
        <v>98</v>
      </c>
      <c r="AC101" s="244" t="s">
        <v>98</v>
      </c>
      <c r="AD101" s="252" t="s">
        <v>98</v>
      </c>
      <c r="AE101" s="78"/>
    </row>
    <row r="102" spans="1:31" s="53" customFormat="1" ht="12.75">
      <c r="A102" s="482" t="s">
        <v>23</v>
      </c>
      <c r="B102" s="267" t="s">
        <v>55</v>
      </c>
      <c r="C102" s="187" t="e">
        <f t="shared" si="2"/>
        <v>#REF!</v>
      </c>
      <c r="D102" s="145" t="e">
        <f t="shared" si="2"/>
        <v>#REF!</v>
      </c>
      <c r="E102" s="146" t="e">
        <f t="shared" si="3"/>
        <v>#REF!</v>
      </c>
      <c r="F102" s="147" t="e">
        <f t="shared" si="4"/>
        <v>#REF!</v>
      </c>
      <c r="G102" s="188">
        <v>259218</v>
      </c>
      <c r="H102" s="145">
        <v>257447</v>
      </c>
      <c r="I102" s="146">
        <v>-1771</v>
      </c>
      <c r="J102" s="149">
        <v>-0.006832087277889642</v>
      </c>
      <c r="K102" s="188">
        <v>54658</v>
      </c>
      <c r="L102" s="145">
        <v>70592</v>
      </c>
      <c r="M102" s="146">
        <v>15934</v>
      </c>
      <c r="N102" s="147">
        <v>0.2915218266310513</v>
      </c>
      <c r="O102" s="188">
        <v>297485</v>
      </c>
      <c r="P102" s="145">
        <v>436298</v>
      </c>
      <c r="Q102" s="146">
        <v>138813</v>
      </c>
      <c r="R102" s="147">
        <v>0.46662184647965455</v>
      </c>
      <c r="S102" s="244" t="s">
        <v>98</v>
      </c>
      <c r="T102" s="244" t="s">
        <v>98</v>
      </c>
      <c r="U102" s="244" t="s">
        <v>98</v>
      </c>
      <c r="V102" s="244" t="s">
        <v>98</v>
      </c>
      <c r="W102" s="244" t="s">
        <v>98</v>
      </c>
      <c r="X102" s="244" t="s">
        <v>98</v>
      </c>
      <c r="Y102" s="244" t="s">
        <v>98</v>
      </c>
      <c r="Z102" s="244" t="s">
        <v>98</v>
      </c>
      <c r="AA102" s="244" t="s">
        <v>98</v>
      </c>
      <c r="AB102" s="244" t="s">
        <v>98</v>
      </c>
      <c r="AC102" s="244" t="s">
        <v>98</v>
      </c>
      <c r="AD102" s="252" t="s">
        <v>98</v>
      </c>
      <c r="AE102" s="90"/>
    </row>
    <row r="103" spans="1:31" ht="12.75">
      <c r="A103" s="484"/>
      <c r="B103" s="268" t="s">
        <v>28</v>
      </c>
      <c r="C103" s="187" t="e">
        <f t="shared" si="2"/>
        <v>#REF!</v>
      </c>
      <c r="D103" s="145" t="e">
        <f t="shared" si="2"/>
        <v>#REF!</v>
      </c>
      <c r="E103" s="146" t="e">
        <f t="shared" si="3"/>
        <v>#REF!</v>
      </c>
      <c r="F103" s="150" t="e">
        <f t="shared" si="4"/>
        <v>#REF!</v>
      </c>
      <c r="G103" s="188">
        <v>680237</v>
      </c>
      <c r="H103" s="145">
        <v>740549</v>
      </c>
      <c r="I103" s="146">
        <v>60312</v>
      </c>
      <c r="J103" s="151">
        <v>0.08866321590857296</v>
      </c>
      <c r="K103" s="188">
        <v>205908</v>
      </c>
      <c r="L103" s="145">
        <v>220263</v>
      </c>
      <c r="M103" s="146">
        <v>14355</v>
      </c>
      <c r="N103" s="150">
        <v>0.06971560114225772</v>
      </c>
      <c r="O103" s="188">
        <v>434886</v>
      </c>
      <c r="P103" s="145">
        <v>473568</v>
      </c>
      <c r="Q103" s="146">
        <v>38682</v>
      </c>
      <c r="R103" s="150">
        <v>0.08894744829679513</v>
      </c>
      <c r="S103" s="244" t="s">
        <v>98</v>
      </c>
      <c r="T103" s="244" t="s">
        <v>98</v>
      </c>
      <c r="U103" s="244" t="s">
        <v>98</v>
      </c>
      <c r="V103" s="244" t="s">
        <v>98</v>
      </c>
      <c r="W103" s="244" t="s">
        <v>98</v>
      </c>
      <c r="X103" s="244" t="s">
        <v>98</v>
      </c>
      <c r="Y103" s="244" t="s">
        <v>98</v>
      </c>
      <c r="Z103" s="244" t="s">
        <v>98</v>
      </c>
      <c r="AA103" s="244" t="s">
        <v>98</v>
      </c>
      <c r="AB103" s="244" t="s">
        <v>98</v>
      </c>
      <c r="AC103" s="244" t="s">
        <v>98</v>
      </c>
      <c r="AD103" s="252" t="s">
        <v>98</v>
      </c>
      <c r="AE103" s="54"/>
    </row>
    <row r="104" spans="1:31" s="52" customFormat="1" ht="18">
      <c r="A104" s="483"/>
      <c r="B104" s="272" t="s">
        <v>86</v>
      </c>
      <c r="C104" s="189" t="e">
        <f t="shared" si="2"/>
        <v>#REF!</v>
      </c>
      <c r="D104" s="153" t="e">
        <f t="shared" si="2"/>
        <v>#REF!</v>
      </c>
      <c r="E104" s="154" t="e">
        <f t="shared" si="3"/>
        <v>#REF!</v>
      </c>
      <c r="F104" s="155" t="e">
        <f t="shared" si="4"/>
        <v>#REF!</v>
      </c>
      <c r="G104" s="190">
        <v>685202</v>
      </c>
      <c r="H104" s="153">
        <v>778371</v>
      </c>
      <c r="I104" s="154">
        <v>93169</v>
      </c>
      <c r="J104" s="157">
        <v>0.1359730415264404</v>
      </c>
      <c r="K104" s="190">
        <v>77953</v>
      </c>
      <c r="L104" s="153">
        <v>92655</v>
      </c>
      <c r="M104" s="154">
        <v>14702</v>
      </c>
      <c r="N104" s="155">
        <v>0.18860082357317864</v>
      </c>
      <c r="O104" s="190">
        <v>383843</v>
      </c>
      <c r="P104" s="153">
        <v>437645</v>
      </c>
      <c r="Q104" s="154">
        <v>53802</v>
      </c>
      <c r="R104" s="155">
        <v>0.14016668273226296</v>
      </c>
      <c r="S104" s="244" t="s">
        <v>98</v>
      </c>
      <c r="T104" s="244" t="s">
        <v>98</v>
      </c>
      <c r="U104" s="244" t="s">
        <v>98</v>
      </c>
      <c r="V104" s="244" t="s">
        <v>98</v>
      </c>
      <c r="W104" s="244" t="s">
        <v>98</v>
      </c>
      <c r="X104" s="244" t="s">
        <v>98</v>
      </c>
      <c r="Y104" s="244" t="s">
        <v>98</v>
      </c>
      <c r="Z104" s="244" t="s">
        <v>98</v>
      </c>
      <c r="AA104" s="244" t="s">
        <v>98</v>
      </c>
      <c r="AB104" s="244" t="s">
        <v>98</v>
      </c>
      <c r="AC104" s="244" t="s">
        <v>98</v>
      </c>
      <c r="AD104" s="252" t="s">
        <v>98</v>
      </c>
      <c r="AE104" s="78"/>
    </row>
    <row r="105" spans="1:31" s="81" customFormat="1" ht="12.75">
      <c r="A105" s="233" t="s">
        <v>37</v>
      </c>
      <c r="B105" s="273" t="s">
        <v>35</v>
      </c>
      <c r="C105" s="189" t="e">
        <f t="shared" si="2"/>
        <v>#REF!</v>
      </c>
      <c r="D105" s="153" t="e">
        <f t="shared" si="2"/>
        <v>#REF!</v>
      </c>
      <c r="E105" s="154" t="e">
        <f t="shared" si="3"/>
        <v>#REF!</v>
      </c>
      <c r="F105" s="191" t="e">
        <f t="shared" si="4"/>
        <v>#REF!</v>
      </c>
      <c r="G105" s="190">
        <v>404665</v>
      </c>
      <c r="H105" s="153">
        <v>411912</v>
      </c>
      <c r="I105" s="154">
        <v>7247</v>
      </c>
      <c r="J105" s="192">
        <v>0.01790864048039742</v>
      </c>
      <c r="K105" s="190">
        <v>28924</v>
      </c>
      <c r="L105" s="153">
        <v>36003</v>
      </c>
      <c r="M105" s="154">
        <v>7079</v>
      </c>
      <c r="N105" s="191">
        <v>0.24474484856866274</v>
      </c>
      <c r="O105" s="190">
        <v>208045</v>
      </c>
      <c r="P105" s="153">
        <v>257766</v>
      </c>
      <c r="Q105" s="154">
        <v>49721</v>
      </c>
      <c r="R105" s="191">
        <v>0.23899156432502577</v>
      </c>
      <c r="S105" s="244" t="s">
        <v>98</v>
      </c>
      <c r="T105" s="244" t="s">
        <v>98</v>
      </c>
      <c r="U105" s="244" t="s">
        <v>98</v>
      </c>
      <c r="V105" s="244" t="s">
        <v>98</v>
      </c>
      <c r="W105" s="244" t="s">
        <v>98</v>
      </c>
      <c r="X105" s="244" t="s">
        <v>98</v>
      </c>
      <c r="Y105" s="244" t="s">
        <v>98</v>
      </c>
      <c r="Z105" s="244" t="s">
        <v>98</v>
      </c>
      <c r="AA105" s="244" t="s">
        <v>98</v>
      </c>
      <c r="AB105" s="244" t="s">
        <v>98</v>
      </c>
      <c r="AC105" s="244" t="s">
        <v>98</v>
      </c>
      <c r="AD105" s="252" t="s">
        <v>98</v>
      </c>
      <c r="AE105" s="91"/>
    </row>
    <row r="106" spans="1:31" s="53" customFormat="1" ht="12.75">
      <c r="A106" s="482" t="s">
        <v>27</v>
      </c>
      <c r="B106" s="267" t="s">
        <v>56</v>
      </c>
      <c r="C106" s="187" t="e">
        <f t="shared" si="2"/>
        <v>#REF!</v>
      </c>
      <c r="D106" s="145" t="e">
        <f t="shared" si="2"/>
        <v>#REF!</v>
      </c>
      <c r="E106" s="146" t="e">
        <f t="shared" si="3"/>
        <v>#REF!</v>
      </c>
      <c r="F106" s="147" t="e">
        <f t="shared" si="4"/>
        <v>#REF!</v>
      </c>
      <c r="G106" s="188">
        <v>279766</v>
      </c>
      <c r="H106" s="145">
        <v>280868</v>
      </c>
      <c r="I106" s="146">
        <v>1102</v>
      </c>
      <c r="J106" s="149">
        <v>0.003939006169441539</v>
      </c>
      <c r="K106" s="188">
        <v>81202</v>
      </c>
      <c r="L106" s="145">
        <v>84087</v>
      </c>
      <c r="M106" s="146">
        <v>2885</v>
      </c>
      <c r="N106" s="147">
        <v>0.035528681559567454</v>
      </c>
      <c r="O106" s="188">
        <v>147086</v>
      </c>
      <c r="P106" s="145">
        <v>160886</v>
      </c>
      <c r="Q106" s="146">
        <v>13800</v>
      </c>
      <c r="R106" s="147">
        <v>0.09382266157214136</v>
      </c>
      <c r="S106" s="244" t="s">
        <v>98</v>
      </c>
      <c r="T106" s="244" t="s">
        <v>98</v>
      </c>
      <c r="U106" s="244" t="s">
        <v>98</v>
      </c>
      <c r="V106" s="244" t="s">
        <v>98</v>
      </c>
      <c r="W106" s="244" t="s">
        <v>98</v>
      </c>
      <c r="X106" s="244" t="s">
        <v>98</v>
      </c>
      <c r="Y106" s="244" t="s">
        <v>98</v>
      </c>
      <c r="Z106" s="244" t="s">
        <v>98</v>
      </c>
      <c r="AA106" s="244" t="s">
        <v>98</v>
      </c>
      <c r="AB106" s="244" t="s">
        <v>98</v>
      </c>
      <c r="AC106" s="244" t="s">
        <v>98</v>
      </c>
      <c r="AD106" s="252" t="s">
        <v>98</v>
      </c>
      <c r="AE106" s="90"/>
    </row>
    <row r="107" spans="1:31" s="52" customFormat="1" ht="18">
      <c r="A107" s="483"/>
      <c r="B107" s="263" t="s">
        <v>87</v>
      </c>
      <c r="C107" s="189" t="e">
        <f t="shared" si="2"/>
        <v>#REF!</v>
      </c>
      <c r="D107" s="153" t="e">
        <f t="shared" si="2"/>
        <v>#REF!</v>
      </c>
      <c r="E107" s="154" t="e">
        <f t="shared" si="3"/>
        <v>#REF!</v>
      </c>
      <c r="F107" s="155" t="e">
        <f t="shared" si="4"/>
        <v>#REF!</v>
      </c>
      <c r="G107" s="190">
        <v>328769</v>
      </c>
      <c r="H107" s="153">
        <v>321985</v>
      </c>
      <c r="I107" s="154">
        <v>-6784</v>
      </c>
      <c r="J107" s="157">
        <v>-0.020634548877783487</v>
      </c>
      <c r="K107" s="190">
        <v>18932</v>
      </c>
      <c r="L107" s="153">
        <v>22711</v>
      </c>
      <c r="M107" s="154">
        <v>3779</v>
      </c>
      <c r="N107" s="155">
        <v>0.19960912740333825</v>
      </c>
      <c r="O107" s="190">
        <v>88925</v>
      </c>
      <c r="P107" s="153">
        <v>116032</v>
      </c>
      <c r="Q107" s="154">
        <v>27107</v>
      </c>
      <c r="R107" s="155">
        <v>0.3048299128479055</v>
      </c>
      <c r="S107" s="244" t="s">
        <v>98</v>
      </c>
      <c r="T107" s="244" t="s">
        <v>98</v>
      </c>
      <c r="U107" s="244" t="s">
        <v>98</v>
      </c>
      <c r="V107" s="244" t="s">
        <v>98</v>
      </c>
      <c r="W107" s="244" t="s">
        <v>98</v>
      </c>
      <c r="X107" s="244" t="s">
        <v>98</v>
      </c>
      <c r="Y107" s="244" t="s">
        <v>98</v>
      </c>
      <c r="Z107" s="244" t="s">
        <v>98</v>
      </c>
      <c r="AA107" s="244" t="s">
        <v>98</v>
      </c>
      <c r="AB107" s="244" t="s">
        <v>98</v>
      </c>
      <c r="AC107" s="244" t="s">
        <v>98</v>
      </c>
      <c r="AD107" s="252" t="s">
        <v>98</v>
      </c>
      <c r="AE107" s="78"/>
    </row>
    <row r="108" spans="1:31" s="53" customFormat="1" ht="12.75">
      <c r="A108" s="482" t="s">
        <v>25</v>
      </c>
      <c r="B108" s="267" t="s">
        <v>57</v>
      </c>
      <c r="C108" s="187" t="e">
        <f t="shared" si="2"/>
        <v>#REF!</v>
      </c>
      <c r="D108" s="145" t="e">
        <f t="shared" si="2"/>
        <v>#REF!</v>
      </c>
      <c r="E108" s="146" t="e">
        <f t="shared" si="3"/>
        <v>#REF!</v>
      </c>
      <c r="F108" s="147" t="e">
        <f t="shared" si="4"/>
        <v>#REF!</v>
      </c>
      <c r="G108" s="188">
        <v>76577</v>
      </c>
      <c r="H108" s="145">
        <v>86737</v>
      </c>
      <c r="I108" s="146">
        <v>10160</v>
      </c>
      <c r="J108" s="149">
        <v>0.1326769134335375</v>
      </c>
      <c r="K108" s="188">
        <v>9799</v>
      </c>
      <c r="L108" s="145">
        <v>11568</v>
      </c>
      <c r="M108" s="146">
        <v>1769</v>
      </c>
      <c r="N108" s="147">
        <v>0.18052862536993564</v>
      </c>
      <c r="O108" s="188">
        <v>22074</v>
      </c>
      <c r="P108" s="145">
        <v>28636</v>
      </c>
      <c r="Q108" s="146">
        <v>6562</v>
      </c>
      <c r="R108" s="147">
        <v>0.2972728096403008</v>
      </c>
      <c r="S108" s="244" t="s">
        <v>98</v>
      </c>
      <c r="T108" s="244" t="s">
        <v>98</v>
      </c>
      <c r="U108" s="244" t="s">
        <v>98</v>
      </c>
      <c r="V108" s="244" t="s">
        <v>98</v>
      </c>
      <c r="W108" s="244" t="s">
        <v>98</v>
      </c>
      <c r="X108" s="244" t="s">
        <v>98</v>
      </c>
      <c r="Y108" s="244" t="s">
        <v>98</v>
      </c>
      <c r="Z108" s="244" t="s">
        <v>98</v>
      </c>
      <c r="AA108" s="244" t="s">
        <v>98</v>
      </c>
      <c r="AB108" s="244" t="s">
        <v>98</v>
      </c>
      <c r="AC108" s="244" t="s">
        <v>98</v>
      </c>
      <c r="AD108" s="252" t="s">
        <v>98</v>
      </c>
      <c r="AE108" s="90"/>
    </row>
    <row r="109" spans="1:31" s="101" customFormat="1" ht="12.75">
      <c r="A109" s="494"/>
      <c r="B109" s="274" t="s">
        <v>80</v>
      </c>
      <c r="C109" s="193" t="e">
        <f t="shared" si="2"/>
        <v>#REF!</v>
      </c>
      <c r="D109" s="165" t="e">
        <f t="shared" si="2"/>
        <v>#REF!</v>
      </c>
      <c r="E109" s="166" t="e">
        <f t="shared" si="3"/>
        <v>#REF!</v>
      </c>
      <c r="F109" s="167" t="e">
        <f t="shared" si="4"/>
        <v>#REF!</v>
      </c>
      <c r="G109" s="194">
        <v>514706</v>
      </c>
      <c r="H109" s="165">
        <v>593350</v>
      </c>
      <c r="I109" s="166">
        <v>78644</v>
      </c>
      <c r="J109" s="169">
        <v>0.15279402221850913</v>
      </c>
      <c r="K109" s="194">
        <v>61927</v>
      </c>
      <c r="L109" s="165">
        <v>64446</v>
      </c>
      <c r="M109" s="166">
        <v>2519</v>
      </c>
      <c r="N109" s="167">
        <v>0.04067692605810058</v>
      </c>
      <c r="O109" s="194">
        <v>136989</v>
      </c>
      <c r="P109" s="165">
        <v>155182</v>
      </c>
      <c r="Q109" s="166">
        <v>18193</v>
      </c>
      <c r="R109" s="167">
        <v>0.13280628371621073</v>
      </c>
      <c r="S109" s="244" t="s">
        <v>98</v>
      </c>
      <c r="T109" s="244" t="s">
        <v>98</v>
      </c>
      <c r="U109" s="244" t="s">
        <v>98</v>
      </c>
      <c r="V109" s="244" t="s">
        <v>98</v>
      </c>
      <c r="W109" s="244" t="s">
        <v>98</v>
      </c>
      <c r="X109" s="244" t="s">
        <v>98</v>
      </c>
      <c r="Y109" s="244" t="s">
        <v>98</v>
      </c>
      <c r="Z109" s="244" t="s">
        <v>98</v>
      </c>
      <c r="AA109" s="244" t="s">
        <v>98</v>
      </c>
      <c r="AB109" s="244" t="s">
        <v>98</v>
      </c>
      <c r="AC109" s="244" t="s">
        <v>98</v>
      </c>
      <c r="AD109" s="252" t="s">
        <v>98</v>
      </c>
      <c r="AE109" s="103"/>
    </row>
    <row r="110" spans="1:31" s="60" customFormat="1" ht="11.25">
      <c r="A110" s="57"/>
      <c r="B110" s="275" t="s">
        <v>6</v>
      </c>
      <c r="C110" s="170" t="e">
        <f>SUM(C81:C109)</f>
        <v>#REF!</v>
      </c>
      <c r="D110" s="171" t="e">
        <f>SUM(D81:D109)</f>
        <v>#REF!</v>
      </c>
      <c r="E110" s="171" t="e">
        <f>IF(D110&gt;0,D110-C110,0)</f>
        <v>#REF!</v>
      </c>
      <c r="F110" s="172" t="e">
        <f t="shared" si="4"/>
        <v>#REF!</v>
      </c>
      <c r="G110" s="173">
        <v>7159088</v>
      </c>
      <c r="H110" s="171">
        <v>7452384</v>
      </c>
      <c r="I110" s="171">
        <v>293296</v>
      </c>
      <c r="J110" s="174">
        <v>0.04096834680618544</v>
      </c>
      <c r="K110" s="173">
        <v>1228197</v>
      </c>
      <c r="L110" s="171">
        <v>1335440</v>
      </c>
      <c r="M110" s="171">
        <v>107243</v>
      </c>
      <c r="N110" s="172">
        <v>0.08731742546187626</v>
      </c>
      <c r="O110" s="173">
        <v>4045378</v>
      </c>
      <c r="P110" s="171">
        <v>4588773</v>
      </c>
      <c r="Q110" s="171">
        <v>543395</v>
      </c>
      <c r="R110" s="172">
        <v>0.1343249011588039</v>
      </c>
      <c r="S110" s="222"/>
      <c r="T110" s="223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5"/>
      <c r="AE110" s="106"/>
    </row>
    <row r="111" spans="2:30" s="216" customFormat="1" ht="12" thickBot="1">
      <c r="B111" s="283"/>
      <c r="C111" s="217"/>
      <c r="D111" s="217"/>
      <c r="E111" s="217"/>
      <c r="F111" s="218"/>
      <c r="G111" s="217"/>
      <c r="H111" s="217"/>
      <c r="I111" s="217"/>
      <c r="J111" s="218"/>
      <c r="K111" s="217"/>
      <c r="L111" s="217"/>
      <c r="M111" s="217"/>
      <c r="N111" s="218"/>
      <c r="O111" s="217"/>
      <c r="P111" s="217"/>
      <c r="Q111" s="217"/>
      <c r="R111" s="218"/>
      <c r="S111" s="219"/>
      <c r="T111" s="219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</row>
    <row r="112" spans="1:30" s="215" customFormat="1" ht="15" customHeight="1" thickBot="1" thickTop="1">
      <c r="A112" s="199"/>
      <c r="B112" s="264"/>
      <c r="C112" s="448" t="s">
        <v>60</v>
      </c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9" t="s">
        <v>74</v>
      </c>
      <c r="T112" s="450"/>
      <c r="U112" s="450"/>
      <c r="V112" s="450"/>
      <c r="W112" s="450"/>
      <c r="X112" s="450"/>
      <c r="Y112" s="450"/>
      <c r="Z112" s="450"/>
      <c r="AA112" s="450"/>
      <c r="AB112" s="450"/>
      <c r="AC112" s="450"/>
      <c r="AD112" s="451"/>
    </row>
    <row r="113" spans="1:31" s="62" customFormat="1" ht="12.75" customHeight="1" thickTop="1">
      <c r="A113" s="202"/>
      <c r="B113" s="281"/>
      <c r="C113" s="458" t="s">
        <v>79</v>
      </c>
      <c r="D113" s="458"/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8"/>
      <c r="R113" s="458"/>
      <c r="S113" s="452"/>
      <c r="T113" s="453"/>
      <c r="U113" s="453"/>
      <c r="V113" s="453"/>
      <c r="W113" s="453"/>
      <c r="X113" s="453"/>
      <c r="Y113" s="453"/>
      <c r="Z113" s="453"/>
      <c r="AA113" s="453"/>
      <c r="AB113" s="453"/>
      <c r="AC113" s="453"/>
      <c r="AD113" s="454"/>
      <c r="AE113" s="143"/>
    </row>
    <row r="114" spans="1:31" ht="14.25" customHeight="1">
      <c r="A114" s="203"/>
      <c r="B114" s="282"/>
      <c r="C114" s="459" t="str">
        <f>C3</f>
        <v>ANNO 1999</v>
      </c>
      <c r="D114" s="459"/>
      <c r="E114" s="459"/>
      <c r="F114" s="459"/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 s="459"/>
      <c r="R114" s="459"/>
      <c r="S114" s="452"/>
      <c r="T114" s="453"/>
      <c r="U114" s="453"/>
      <c r="V114" s="453"/>
      <c r="W114" s="453"/>
      <c r="X114" s="453"/>
      <c r="Y114" s="453"/>
      <c r="Z114" s="453"/>
      <c r="AA114" s="453"/>
      <c r="AB114" s="453"/>
      <c r="AC114" s="453"/>
      <c r="AD114" s="454"/>
      <c r="AE114" s="54"/>
    </row>
    <row r="115" spans="1:31" ht="15" customHeight="1">
      <c r="A115" s="498" t="s">
        <v>19</v>
      </c>
      <c r="B115" s="501" t="s">
        <v>5</v>
      </c>
      <c r="C115" s="445" t="s">
        <v>64</v>
      </c>
      <c r="D115" s="445"/>
      <c r="E115" s="445"/>
      <c r="F115" s="445"/>
      <c r="G115" s="445"/>
      <c r="H115" s="445"/>
      <c r="I115" s="445"/>
      <c r="J115" s="445"/>
      <c r="K115" s="445"/>
      <c r="L115" s="445"/>
      <c r="M115" s="445"/>
      <c r="N115" s="445"/>
      <c r="O115" s="445"/>
      <c r="P115" s="445"/>
      <c r="Q115" s="445"/>
      <c r="R115" s="445"/>
      <c r="S115" s="452"/>
      <c r="T115" s="453"/>
      <c r="U115" s="453"/>
      <c r="V115" s="453"/>
      <c r="W115" s="453"/>
      <c r="X115" s="453"/>
      <c r="Y115" s="453"/>
      <c r="Z115" s="453"/>
      <c r="AA115" s="453"/>
      <c r="AB115" s="453"/>
      <c r="AC115" s="453"/>
      <c r="AD115" s="454"/>
      <c r="AE115" s="54"/>
    </row>
    <row r="116" spans="1:31" ht="15" customHeight="1">
      <c r="A116" s="499"/>
      <c r="B116" s="502"/>
      <c r="C116" s="446" t="s">
        <v>0</v>
      </c>
      <c r="D116" s="446"/>
      <c r="E116" s="446"/>
      <c r="F116" s="446"/>
      <c r="G116" s="446"/>
      <c r="H116" s="446"/>
      <c r="I116" s="446"/>
      <c r="J116" s="446"/>
      <c r="K116" s="446" t="s">
        <v>1</v>
      </c>
      <c r="L116" s="446"/>
      <c r="M116" s="446"/>
      <c r="N116" s="446"/>
      <c r="O116" s="446"/>
      <c r="P116" s="446"/>
      <c r="Q116" s="446"/>
      <c r="R116" s="446"/>
      <c r="S116" s="455"/>
      <c r="T116" s="456"/>
      <c r="U116" s="456"/>
      <c r="V116" s="456"/>
      <c r="W116" s="456"/>
      <c r="X116" s="456"/>
      <c r="Y116" s="456"/>
      <c r="Z116" s="456"/>
      <c r="AA116" s="456"/>
      <c r="AB116" s="456"/>
      <c r="AC116" s="456"/>
      <c r="AD116" s="457"/>
      <c r="AE116" s="54"/>
    </row>
    <row r="117" spans="1:31" ht="13.5" thickBot="1">
      <c r="A117" s="500"/>
      <c r="B117" s="503"/>
      <c r="C117" s="425">
        <v>1998</v>
      </c>
      <c r="D117" s="425"/>
      <c r="E117" s="447">
        <v>1999</v>
      </c>
      <c r="F117" s="447"/>
      <c r="G117" s="425" t="s">
        <v>61</v>
      </c>
      <c r="H117" s="425"/>
      <c r="I117" s="425" t="s">
        <v>3</v>
      </c>
      <c r="J117" s="425"/>
      <c r="K117" s="425">
        <v>1998</v>
      </c>
      <c r="L117" s="425"/>
      <c r="M117" s="447">
        <v>1999</v>
      </c>
      <c r="N117" s="447"/>
      <c r="O117" s="425" t="s">
        <v>61</v>
      </c>
      <c r="P117" s="425"/>
      <c r="Q117" s="425" t="s">
        <v>3</v>
      </c>
      <c r="R117" s="425"/>
      <c r="S117" s="195" t="s">
        <v>65</v>
      </c>
      <c r="T117" s="195" t="s">
        <v>66</v>
      </c>
      <c r="U117" s="196" t="s">
        <v>67</v>
      </c>
      <c r="V117" s="197" t="s">
        <v>68</v>
      </c>
      <c r="W117" s="197" t="s">
        <v>67</v>
      </c>
      <c r="X117" s="197" t="s">
        <v>65</v>
      </c>
      <c r="Y117" s="197" t="s">
        <v>69</v>
      </c>
      <c r="Z117" s="197" t="s">
        <v>68</v>
      </c>
      <c r="AA117" s="197" t="s">
        <v>70</v>
      </c>
      <c r="AB117" s="197" t="s">
        <v>71</v>
      </c>
      <c r="AC117" s="197" t="s">
        <v>72</v>
      </c>
      <c r="AD117" s="198" t="s">
        <v>73</v>
      </c>
      <c r="AE117" s="54"/>
    </row>
    <row r="118" spans="1:31" ht="13.5" thickTop="1">
      <c r="A118" s="493" t="s">
        <v>21</v>
      </c>
      <c r="B118" s="267" t="s">
        <v>39</v>
      </c>
      <c r="C118" s="504" t="e">
        <f>IF(OR(ISNUMBER(C81),ISNUMBER(K81)),SUM(C81,K81),"-")</f>
        <v>#REF!</v>
      </c>
      <c r="D118" s="505"/>
      <c r="E118" s="506" t="e">
        <f>IF(OR(ISNUMBER(D81),ISNUMBER(L81)),SUM(D81,L81),"-")</f>
        <v>#REF!</v>
      </c>
      <c r="F118" s="506"/>
      <c r="G118" s="505">
        <v>4817</v>
      </c>
      <c r="H118" s="505"/>
      <c r="I118" s="507">
        <v>0.019479705438707917</v>
      </c>
      <c r="J118" s="508"/>
      <c r="K118" s="509">
        <v>411127</v>
      </c>
      <c r="L118" s="505"/>
      <c r="M118" s="506">
        <v>402436</v>
      </c>
      <c r="N118" s="506"/>
      <c r="O118" s="505">
        <v>-8691</v>
      </c>
      <c r="P118" s="505"/>
      <c r="Q118" s="507">
        <v>-0.0211394532589686</v>
      </c>
      <c r="R118" s="510"/>
      <c r="S118" s="244" t="s">
        <v>98</v>
      </c>
      <c r="T118" s="244" t="s">
        <v>98</v>
      </c>
      <c r="U118" s="244" t="s">
        <v>98</v>
      </c>
      <c r="V118" s="244" t="s">
        <v>98</v>
      </c>
      <c r="W118" s="244" t="s">
        <v>98</v>
      </c>
      <c r="X118" s="244" t="s">
        <v>98</v>
      </c>
      <c r="Y118" s="244" t="s">
        <v>98</v>
      </c>
      <c r="Z118" s="244" t="s">
        <v>98</v>
      </c>
      <c r="AA118" s="244" t="s">
        <v>98</v>
      </c>
      <c r="AB118" s="244" t="s">
        <v>98</v>
      </c>
      <c r="AC118" s="244" t="s">
        <v>98</v>
      </c>
      <c r="AD118" s="251" t="s">
        <v>98</v>
      </c>
      <c r="AE118" s="54"/>
    </row>
    <row r="119" spans="1:31" ht="12.75">
      <c r="A119" s="480"/>
      <c r="B119" s="268" t="s">
        <v>40</v>
      </c>
      <c r="C119" s="511" t="e">
        <f aca="true" t="shared" si="5" ref="C119:C146">IF(OR(ISNUMBER(C82),ISNUMBER(K82)),SUM(C82,K82),"-")</f>
        <v>#REF!</v>
      </c>
      <c r="D119" s="512"/>
      <c r="E119" s="513" t="e">
        <f aca="true" t="shared" si="6" ref="E119:E146">IF(OR(ISNUMBER(D82),ISNUMBER(L82)),SUM(D82,L82),"-")</f>
        <v>#REF!</v>
      </c>
      <c r="F119" s="513"/>
      <c r="G119" s="512">
        <v>-10465</v>
      </c>
      <c r="H119" s="512"/>
      <c r="I119" s="514">
        <v>-0.10559187956572624</v>
      </c>
      <c r="J119" s="515"/>
      <c r="K119" s="509">
        <v>634612</v>
      </c>
      <c r="L119" s="505"/>
      <c r="M119" s="513">
        <v>600245</v>
      </c>
      <c r="N119" s="513"/>
      <c r="O119" s="512">
        <v>-34367</v>
      </c>
      <c r="P119" s="512"/>
      <c r="Q119" s="514">
        <v>-0.054154349429257564</v>
      </c>
      <c r="R119" s="516"/>
      <c r="S119" s="244" t="s">
        <v>98</v>
      </c>
      <c r="T119" s="244" t="s">
        <v>98</v>
      </c>
      <c r="U119" s="244" t="s">
        <v>98</v>
      </c>
      <c r="V119" s="244" t="s">
        <v>98</v>
      </c>
      <c r="W119" s="244" t="s">
        <v>98</v>
      </c>
      <c r="X119" s="244" t="s">
        <v>98</v>
      </c>
      <c r="Y119" s="244" t="s">
        <v>98</v>
      </c>
      <c r="Z119" s="244" t="s">
        <v>98</v>
      </c>
      <c r="AA119" s="244" t="s">
        <v>98</v>
      </c>
      <c r="AB119" s="244" t="s">
        <v>98</v>
      </c>
      <c r="AC119" s="244" t="s">
        <v>98</v>
      </c>
      <c r="AD119" s="252" t="s">
        <v>98</v>
      </c>
      <c r="AE119" s="54"/>
    </row>
    <row r="120" spans="1:31" ht="18">
      <c r="A120" s="481"/>
      <c r="B120" s="263" t="s">
        <v>81</v>
      </c>
      <c r="C120" s="517" t="e">
        <f t="shared" si="5"/>
        <v>#REF!</v>
      </c>
      <c r="D120" s="518"/>
      <c r="E120" s="519" t="e">
        <f t="shared" si="6"/>
        <v>#REF!</v>
      </c>
      <c r="F120" s="519"/>
      <c r="G120" s="518">
        <v>4323</v>
      </c>
      <c r="H120" s="518"/>
      <c r="I120" s="520">
        <v>0.11112253553710505</v>
      </c>
      <c r="J120" s="521"/>
      <c r="K120" s="522">
        <v>81418</v>
      </c>
      <c r="L120" s="518"/>
      <c r="M120" s="519">
        <v>99216</v>
      </c>
      <c r="N120" s="519"/>
      <c r="O120" s="518">
        <v>17798</v>
      </c>
      <c r="P120" s="518"/>
      <c r="Q120" s="520">
        <v>0.21860030951386666</v>
      </c>
      <c r="R120" s="523"/>
      <c r="S120" s="244" t="s">
        <v>98</v>
      </c>
      <c r="T120" s="244" t="s">
        <v>98</v>
      </c>
      <c r="U120" s="244" t="s">
        <v>98</v>
      </c>
      <c r="V120" s="244" t="s">
        <v>98</v>
      </c>
      <c r="W120" s="244" t="s">
        <v>98</v>
      </c>
      <c r="X120" s="244" t="s">
        <v>98</v>
      </c>
      <c r="Y120" s="244" t="s">
        <v>98</v>
      </c>
      <c r="Z120" s="244" t="s">
        <v>98</v>
      </c>
      <c r="AA120" s="244" t="s">
        <v>98</v>
      </c>
      <c r="AB120" s="244" t="s">
        <v>98</v>
      </c>
      <c r="AC120" s="244" t="s">
        <v>98</v>
      </c>
      <c r="AD120" s="252" t="s">
        <v>98</v>
      </c>
      <c r="AE120" s="54"/>
    </row>
    <row r="121" spans="1:31" ht="12.75">
      <c r="A121" s="482" t="s">
        <v>26</v>
      </c>
      <c r="B121" s="267" t="s">
        <v>41</v>
      </c>
      <c r="C121" s="504" t="e">
        <f t="shared" si="5"/>
        <v>#REF!</v>
      </c>
      <c r="D121" s="505"/>
      <c r="E121" s="506" t="e">
        <f t="shared" si="6"/>
        <v>#REF!</v>
      </c>
      <c r="F121" s="506"/>
      <c r="G121" s="505">
        <v>80</v>
      </c>
      <c r="H121" s="505"/>
      <c r="I121" s="507">
        <v>0.009388569416735049</v>
      </c>
      <c r="J121" s="508"/>
      <c r="K121" s="509">
        <v>54349</v>
      </c>
      <c r="L121" s="505"/>
      <c r="M121" s="506">
        <v>43890</v>
      </c>
      <c r="N121" s="506"/>
      <c r="O121" s="505">
        <v>-10459</v>
      </c>
      <c r="P121" s="505"/>
      <c r="Q121" s="507">
        <v>-0.19244144326482548</v>
      </c>
      <c r="R121" s="510"/>
      <c r="S121" s="244" t="s">
        <v>98</v>
      </c>
      <c r="T121" s="244" t="s">
        <v>98</v>
      </c>
      <c r="U121" s="244" t="s">
        <v>98</v>
      </c>
      <c r="V121" s="244" t="s">
        <v>98</v>
      </c>
      <c r="W121" s="244" t="s">
        <v>98</v>
      </c>
      <c r="X121" s="244" t="s">
        <v>98</v>
      </c>
      <c r="Y121" s="244" t="s">
        <v>98</v>
      </c>
      <c r="Z121" s="244" t="s">
        <v>98</v>
      </c>
      <c r="AA121" s="244" t="s">
        <v>98</v>
      </c>
      <c r="AB121" s="244" t="s">
        <v>98</v>
      </c>
      <c r="AC121" s="244" t="s">
        <v>98</v>
      </c>
      <c r="AD121" s="252" t="s">
        <v>98</v>
      </c>
      <c r="AE121" s="54"/>
    </row>
    <row r="122" spans="1:31" ht="18">
      <c r="A122" s="483"/>
      <c r="B122" s="269" t="s">
        <v>82</v>
      </c>
      <c r="C122" s="517" t="e">
        <f t="shared" si="5"/>
        <v>#REF!</v>
      </c>
      <c r="D122" s="518"/>
      <c r="E122" s="519" t="e">
        <f t="shared" si="6"/>
        <v>#REF!</v>
      </c>
      <c r="F122" s="519"/>
      <c r="G122" s="518">
        <v>589</v>
      </c>
      <c r="H122" s="518"/>
      <c r="I122" s="520">
        <v>0.01659061461326128</v>
      </c>
      <c r="J122" s="521"/>
      <c r="K122" s="522">
        <v>101566</v>
      </c>
      <c r="L122" s="518"/>
      <c r="M122" s="519">
        <v>129924</v>
      </c>
      <c r="N122" s="519"/>
      <c r="O122" s="518">
        <v>28358</v>
      </c>
      <c r="P122" s="518"/>
      <c r="Q122" s="520">
        <v>0.2792076088454798</v>
      </c>
      <c r="R122" s="523"/>
      <c r="S122" s="244" t="s">
        <v>98</v>
      </c>
      <c r="T122" s="244" t="s">
        <v>98</v>
      </c>
      <c r="U122" s="244" t="s">
        <v>98</v>
      </c>
      <c r="V122" s="244" t="s">
        <v>98</v>
      </c>
      <c r="W122" s="244" t="s">
        <v>98</v>
      </c>
      <c r="X122" s="244" t="s">
        <v>98</v>
      </c>
      <c r="Y122" s="244" t="s">
        <v>98</v>
      </c>
      <c r="Z122" s="244" t="s">
        <v>98</v>
      </c>
      <c r="AA122" s="244" t="s">
        <v>98</v>
      </c>
      <c r="AB122" s="244" t="s">
        <v>98</v>
      </c>
      <c r="AC122" s="244" t="s">
        <v>98</v>
      </c>
      <c r="AD122" s="252" t="s">
        <v>98</v>
      </c>
      <c r="AE122" s="54"/>
    </row>
    <row r="123" spans="1:31" ht="12.75">
      <c r="A123" s="482" t="s">
        <v>20</v>
      </c>
      <c r="B123" s="267" t="s">
        <v>42</v>
      </c>
      <c r="C123" s="504" t="e">
        <f t="shared" si="5"/>
        <v>#REF!</v>
      </c>
      <c r="D123" s="505"/>
      <c r="E123" s="506" t="e">
        <f t="shared" si="6"/>
        <v>#REF!</v>
      </c>
      <c r="F123" s="506"/>
      <c r="G123" s="505">
        <v>40591</v>
      </c>
      <c r="H123" s="505"/>
      <c r="I123" s="507">
        <v>0.37508200962862337</v>
      </c>
      <c r="J123" s="508"/>
      <c r="K123" s="509">
        <v>375271</v>
      </c>
      <c r="L123" s="505"/>
      <c r="M123" s="506">
        <v>440319</v>
      </c>
      <c r="N123" s="506"/>
      <c r="O123" s="505">
        <v>65048</v>
      </c>
      <c r="P123" s="505"/>
      <c r="Q123" s="507">
        <v>0.1733360691340391</v>
      </c>
      <c r="R123" s="510"/>
      <c r="S123" s="244" t="s">
        <v>98</v>
      </c>
      <c r="T123" s="244" t="s">
        <v>98</v>
      </c>
      <c r="U123" s="244" t="s">
        <v>98</v>
      </c>
      <c r="V123" s="244" t="s">
        <v>98</v>
      </c>
      <c r="W123" s="244" t="s">
        <v>98</v>
      </c>
      <c r="X123" s="244" t="s">
        <v>98</v>
      </c>
      <c r="Y123" s="244" t="s">
        <v>98</v>
      </c>
      <c r="Z123" s="244" t="s">
        <v>98</v>
      </c>
      <c r="AA123" s="244" t="s">
        <v>98</v>
      </c>
      <c r="AB123" s="244" t="s">
        <v>98</v>
      </c>
      <c r="AC123" s="244" t="s">
        <v>98</v>
      </c>
      <c r="AD123" s="252" t="s">
        <v>98</v>
      </c>
      <c r="AE123" s="54"/>
    </row>
    <row r="124" spans="1:31" ht="12.75">
      <c r="A124" s="484"/>
      <c r="B124" s="268" t="s">
        <v>43</v>
      </c>
      <c r="C124" s="511" t="e">
        <f t="shared" si="5"/>
        <v>#REF!</v>
      </c>
      <c r="D124" s="512"/>
      <c r="E124" s="513" t="e">
        <f t="shared" si="6"/>
        <v>#REF!</v>
      </c>
      <c r="F124" s="513"/>
      <c r="G124" s="512">
        <v>-9351</v>
      </c>
      <c r="H124" s="512"/>
      <c r="I124" s="514">
        <v>-0.5792244796828543</v>
      </c>
      <c r="J124" s="515"/>
      <c r="K124" s="509">
        <v>23206</v>
      </c>
      <c r="L124" s="505"/>
      <c r="M124" s="513">
        <v>10760</v>
      </c>
      <c r="N124" s="513"/>
      <c r="O124" s="512">
        <v>-12446</v>
      </c>
      <c r="P124" s="512"/>
      <c r="Q124" s="514">
        <v>-0.5363268120313711</v>
      </c>
      <c r="R124" s="516"/>
      <c r="S124" s="244" t="s">
        <v>98</v>
      </c>
      <c r="T124" s="244" t="s">
        <v>98</v>
      </c>
      <c r="U124" s="244" t="s">
        <v>98</v>
      </c>
      <c r="V124" s="244" t="s">
        <v>98</v>
      </c>
      <c r="W124" s="244" t="s">
        <v>98</v>
      </c>
      <c r="X124" s="244" t="s">
        <v>98</v>
      </c>
      <c r="Y124" s="244" t="s">
        <v>98</v>
      </c>
      <c r="Z124" s="244" t="s">
        <v>98</v>
      </c>
      <c r="AA124" s="244" t="s">
        <v>98</v>
      </c>
      <c r="AB124" s="244" t="s">
        <v>98</v>
      </c>
      <c r="AC124" s="244" t="s">
        <v>98</v>
      </c>
      <c r="AD124" s="252" t="s">
        <v>98</v>
      </c>
      <c r="AE124" s="54"/>
    </row>
    <row r="125" spans="1:31" ht="12.75">
      <c r="A125" s="484"/>
      <c r="B125" s="268" t="s">
        <v>44</v>
      </c>
      <c r="C125" s="511" t="e">
        <f t="shared" si="5"/>
        <v>#REF!</v>
      </c>
      <c r="D125" s="512"/>
      <c r="E125" s="513" t="e">
        <f t="shared" si="6"/>
        <v>#REF!</v>
      </c>
      <c r="F125" s="513"/>
      <c r="G125" s="512">
        <v>1706</v>
      </c>
      <c r="H125" s="512"/>
      <c r="I125" s="514">
        <v>0.00659581131185516</v>
      </c>
      <c r="J125" s="515"/>
      <c r="K125" s="509">
        <v>748095</v>
      </c>
      <c r="L125" s="505"/>
      <c r="M125" s="513">
        <v>651286</v>
      </c>
      <c r="N125" s="513"/>
      <c r="O125" s="512">
        <v>-96809</v>
      </c>
      <c r="P125" s="512"/>
      <c r="Q125" s="514">
        <v>-0.12940736136453257</v>
      </c>
      <c r="R125" s="516"/>
      <c r="S125" s="244" t="s">
        <v>98</v>
      </c>
      <c r="T125" s="244" t="s">
        <v>98</v>
      </c>
      <c r="U125" s="244" t="s">
        <v>98</v>
      </c>
      <c r="V125" s="244" t="s">
        <v>98</v>
      </c>
      <c r="W125" s="244" t="s">
        <v>98</v>
      </c>
      <c r="X125" s="244" t="s">
        <v>98</v>
      </c>
      <c r="Y125" s="244" t="s">
        <v>98</v>
      </c>
      <c r="Z125" s="244" t="s">
        <v>98</v>
      </c>
      <c r="AA125" s="244" t="s">
        <v>98</v>
      </c>
      <c r="AB125" s="244" t="s">
        <v>98</v>
      </c>
      <c r="AC125" s="244" t="s">
        <v>98</v>
      </c>
      <c r="AD125" s="252" t="s">
        <v>98</v>
      </c>
      <c r="AE125" s="54"/>
    </row>
    <row r="126" spans="1:31" ht="12.75">
      <c r="A126" s="484"/>
      <c r="B126" s="268" t="s">
        <v>45</v>
      </c>
      <c r="C126" s="511" t="e">
        <f t="shared" si="5"/>
        <v>#REF!</v>
      </c>
      <c r="D126" s="512"/>
      <c r="E126" s="513" t="e">
        <f t="shared" si="6"/>
        <v>#REF!</v>
      </c>
      <c r="F126" s="513"/>
      <c r="G126" s="512">
        <v>3754</v>
      </c>
      <c r="H126" s="512"/>
      <c r="I126" s="514">
        <v>0.21663108084713478</v>
      </c>
      <c r="J126" s="515"/>
      <c r="K126" s="509">
        <v>41658</v>
      </c>
      <c r="L126" s="505"/>
      <c r="M126" s="513">
        <v>46366</v>
      </c>
      <c r="N126" s="513"/>
      <c r="O126" s="512">
        <v>4708</v>
      </c>
      <c r="P126" s="512"/>
      <c r="Q126" s="514">
        <v>0.1130155072255028</v>
      </c>
      <c r="R126" s="516"/>
      <c r="S126" s="244" t="s">
        <v>98</v>
      </c>
      <c r="T126" s="244" t="s">
        <v>98</v>
      </c>
      <c r="U126" s="244" t="s">
        <v>98</v>
      </c>
      <c r="V126" s="244" t="s">
        <v>98</v>
      </c>
      <c r="W126" s="244" t="s">
        <v>98</v>
      </c>
      <c r="X126" s="244" t="s">
        <v>98</v>
      </c>
      <c r="Y126" s="244" t="s">
        <v>98</v>
      </c>
      <c r="Z126" s="244" t="s">
        <v>98</v>
      </c>
      <c r="AA126" s="244" t="s">
        <v>98</v>
      </c>
      <c r="AB126" s="244" t="s">
        <v>98</v>
      </c>
      <c r="AC126" s="244" t="s">
        <v>98</v>
      </c>
      <c r="AD126" s="252" t="s">
        <v>98</v>
      </c>
      <c r="AE126" s="54"/>
    </row>
    <row r="127" spans="1:31" ht="12.75">
      <c r="A127" s="483"/>
      <c r="B127" s="263" t="s">
        <v>83</v>
      </c>
      <c r="C127" s="517" t="e">
        <f t="shared" si="5"/>
        <v>#REF!</v>
      </c>
      <c r="D127" s="518"/>
      <c r="E127" s="519" t="e">
        <f t="shared" si="6"/>
        <v>#REF!</v>
      </c>
      <c r="F127" s="519"/>
      <c r="G127" s="518">
        <v>8348</v>
      </c>
      <c r="H127" s="518"/>
      <c r="I127" s="520">
        <v>0.07974475564556194</v>
      </c>
      <c r="J127" s="521"/>
      <c r="K127" s="522">
        <v>340896</v>
      </c>
      <c r="L127" s="518"/>
      <c r="M127" s="519">
        <v>448010</v>
      </c>
      <c r="N127" s="519"/>
      <c r="O127" s="518">
        <v>107114</v>
      </c>
      <c r="P127" s="518"/>
      <c r="Q127" s="520">
        <v>0.3142131324509527</v>
      </c>
      <c r="R127" s="523"/>
      <c r="S127" s="244" t="s">
        <v>98</v>
      </c>
      <c r="T127" s="244" t="s">
        <v>98</v>
      </c>
      <c r="U127" s="244" t="s">
        <v>98</v>
      </c>
      <c r="V127" s="244" t="s">
        <v>98</v>
      </c>
      <c r="W127" s="244" t="s">
        <v>98</v>
      </c>
      <c r="X127" s="244" t="s">
        <v>98</v>
      </c>
      <c r="Y127" s="244" t="s">
        <v>98</v>
      </c>
      <c r="Z127" s="244" t="s">
        <v>98</v>
      </c>
      <c r="AA127" s="244" t="s">
        <v>98</v>
      </c>
      <c r="AB127" s="244" t="s">
        <v>98</v>
      </c>
      <c r="AC127" s="244" t="s">
        <v>98</v>
      </c>
      <c r="AD127" s="252" t="s">
        <v>98</v>
      </c>
      <c r="AE127" s="54"/>
    </row>
    <row r="128" spans="1:31" ht="12.75">
      <c r="A128" s="482" t="s">
        <v>24</v>
      </c>
      <c r="B128" s="267" t="s">
        <v>46</v>
      </c>
      <c r="C128" s="504" t="e">
        <f t="shared" si="5"/>
        <v>#REF!</v>
      </c>
      <c r="D128" s="505"/>
      <c r="E128" s="506" t="e">
        <f t="shared" si="6"/>
        <v>#REF!</v>
      </c>
      <c r="F128" s="506"/>
      <c r="G128" s="505">
        <v>1254</v>
      </c>
      <c r="H128" s="505"/>
      <c r="I128" s="507">
        <v>0.07406094968107735</v>
      </c>
      <c r="J128" s="508"/>
      <c r="K128" s="509">
        <v>31418</v>
      </c>
      <c r="L128" s="505"/>
      <c r="M128" s="506">
        <v>30131</v>
      </c>
      <c r="N128" s="506"/>
      <c r="O128" s="505">
        <v>-1287</v>
      </c>
      <c r="P128" s="505"/>
      <c r="Q128" s="507">
        <v>-0.04096377872557133</v>
      </c>
      <c r="R128" s="510"/>
      <c r="S128" s="244" t="s">
        <v>98</v>
      </c>
      <c r="T128" s="244" t="s">
        <v>98</v>
      </c>
      <c r="U128" s="244" t="s">
        <v>98</v>
      </c>
      <c r="V128" s="244" t="s">
        <v>98</v>
      </c>
      <c r="W128" s="244" t="s">
        <v>98</v>
      </c>
      <c r="X128" s="244" t="s">
        <v>98</v>
      </c>
      <c r="Y128" s="244" t="s">
        <v>98</v>
      </c>
      <c r="Z128" s="244" t="s">
        <v>98</v>
      </c>
      <c r="AA128" s="244" t="s">
        <v>98</v>
      </c>
      <c r="AB128" s="244" t="s">
        <v>98</v>
      </c>
      <c r="AC128" s="244" t="s">
        <v>98</v>
      </c>
      <c r="AD128" s="252" t="s">
        <v>98</v>
      </c>
      <c r="AE128" s="54"/>
    </row>
    <row r="129" spans="1:31" ht="12.75">
      <c r="A129" s="484"/>
      <c r="B129" s="268" t="s">
        <v>47</v>
      </c>
      <c r="C129" s="511" t="e">
        <f t="shared" si="5"/>
        <v>#REF!</v>
      </c>
      <c r="D129" s="512"/>
      <c r="E129" s="513" t="e">
        <f t="shared" si="6"/>
        <v>#REF!</v>
      </c>
      <c r="F129" s="513"/>
      <c r="G129" s="512">
        <v>3956</v>
      </c>
      <c r="H129" s="512"/>
      <c r="I129" s="514">
        <v>0.18738158393330817</v>
      </c>
      <c r="J129" s="515"/>
      <c r="K129" s="509">
        <v>43541</v>
      </c>
      <c r="L129" s="505"/>
      <c r="M129" s="513">
        <v>46675</v>
      </c>
      <c r="N129" s="513"/>
      <c r="O129" s="512">
        <v>3134</v>
      </c>
      <c r="P129" s="512"/>
      <c r="Q129" s="514">
        <v>0.07197813555040078</v>
      </c>
      <c r="R129" s="516"/>
      <c r="S129" s="244" t="s">
        <v>98</v>
      </c>
      <c r="T129" s="244" t="s">
        <v>98</v>
      </c>
      <c r="U129" s="244" t="s">
        <v>98</v>
      </c>
      <c r="V129" s="244" t="s">
        <v>98</v>
      </c>
      <c r="W129" s="244" t="s">
        <v>98</v>
      </c>
      <c r="X129" s="244" t="s">
        <v>98</v>
      </c>
      <c r="Y129" s="244" t="s">
        <v>98</v>
      </c>
      <c r="Z129" s="244" t="s">
        <v>98</v>
      </c>
      <c r="AA129" s="244" t="s">
        <v>98</v>
      </c>
      <c r="AB129" s="244" t="s">
        <v>98</v>
      </c>
      <c r="AC129" s="244" t="s">
        <v>98</v>
      </c>
      <c r="AD129" s="252" t="s">
        <v>98</v>
      </c>
      <c r="AE129" s="54"/>
    </row>
    <row r="130" spans="1:31" ht="12.75">
      <c r="A130" s="483"/>
      <c r="B130" s="263" t="s">
        <v>84</v>
      </c>
      <c r="C130" s="517" t="e">
        <f t="shared" si="5"/>
        <v>#REF!</v>
      </c>
      <c r="D130" s="518"/>
      <c r="E130" s="519" t="e">
        <f t="shared" si="6"/>
        <v>#REF!</v>
      </c>
      <c r="F130" s="519"/>
      <c r="G130" s="518">
        <v>435</v>
      </c>
      <c r="H130" s="518"/>
      <c r="I130" s="520">
        <v>0.04154727793696278</v>
      </c>
      <c r="J130" s="521"/>
      <c r="K130" s="522">
        <v>31032</v>
      </c>
      <c r="L130" s="518"/>
      <c r="M130" s="519">
        <v>30873</v>
      </c>
      <c r="N130" s="519"/>
      <c r="O130" s="518">
        <v>-159</v>
      </c>
      <c r="P130" s="518"/>
      <c r="Q130" s="520">
        <v>-0.005123743232791966</v>
      </c>
      <c r="R130" s="523"/>
      <c r="S130" s="244" t="s">
        <v>98</v>
      </c>
      <c r="T130" s="244" t="s">
        <v>98</v>
      </c>
      <c r="U130" s="244" t="s">
        <v>98</v>
      </c>
      <c r="V130" s="244" t="s">
        <v>98</v>
      </c>
      <c r="W130" s="244" t="s">
        <v>98</v>
      </c>
      <c r="X130" s="244" t="s">
        <v>98</v>
      </c>
      <c r="Y130" s="244" t="s">
        <v>98</v>
      </c>
      <c r="Z130" s="244" t="s">
        <v>98</v>
      </c>
      <c r="AA130" s="244" t="s">
        <v>98</v>
      </c>
      <c r="AB130" s="244" t="s">
        <v>98</v>
      </c>
      <c r="AC130" s="244" t="s">
        <v>98</v>
      </c>
      <c r="AD130" s="252" t="s">
        <v>98</v>
      </c>
      <c r="AE130" s="54"/>
    </row>
    <row r="131" spans="1:31" ht="12.75">
      <c r="A131" s="482" t="s">
        <v>22</v>
      </c>
      <c r="B131" s="267" t="s">
        <v>48</v>
      </c>
      <c r="C131" s="504" t="e">
        <f t="shared" si="5"/>
        <v>#REF!</v>
      </c>
      <c r="D131" s="505"/>
      <c r="E131" s="506" t="e">
        <f t="shared" si="6"/>
        <v>#REF!</v>
      </c>
      <c r="F131" s="506"/>
      <c r="G131" s="505">
        <v>994</v>
      </c>
      <c r="H131" s="505"/>
      <c r="I131" s="507">
        <v>0.046168137482582416</v>
      </c>
      <c r="J131" s="508"/>
      <c r="K131" s="509">
        <v>58509</v>
      </c>
      <c r="L131" s="505"/>
      <c r="M131" s="506">
        <v>59346</v>
      </c>
      <c r="N131" s="506"/>
      <c r="O131" s="505">
        <v>837</v>
      </c>
      <c r="P131" s="505"/>
      <c r="Q131" s="507">
        <v>0.01430549146285176</v>
      </c>
      <c r="R131" s="510"/>
      <c r="S131" s="244" t="s">
        <v>98</v>
      </c>
      <c r="T131" s="244" t="s">
        <v>98</v>
      </c>
      <c r="U131" s="244" t="s">
        <v>98</v>
      </c>
      <c r="V131" s="244" t="s">
        <v>98</v>
      </c>
      <c r="W131" s="244" t="s">
        <v>98</v>
      </c>
      <c r="X131" s="244" t="s">
        <v>98</v>
      </c>
      <c r="Y131" s="244" t="s">
        <v>98</v>
      </c>
      <c r="Z131" s="244" t="s">
        <v>98</v>
      </c>
      <c r="AA131" s="244" t="s">
        <v>98</v>
      </c>
      <c r="AB131" s="244" t="s">
        <v>98</v>
      </c>
      <c r="AC131" s="244" t="s">
        <v>98</v>
      </c>
      <c r="AD131" s="252" t="s">
        <v>98</v>
      </c>
      <c r="AE131" s="54"/>
    </row>
    <row r="132" spans="1:31" ht="12.75">
      <c r="A132" s="484"/>
      <c r="B132" s="268" t="s">
        <v>49</v>
      </c>
      <c r="C132" s="511" t="e">
        <f t="shared" si="5"/>
        <v>#REF!</v>
      </c>
      <c r="D132" s="512"/>
      <c r="E132" s="513" t="e">
        <f t="shared" si="6"/>
        <v>#REF!</v>
      </c>
      <c r="F132" s="513"/>
      <c r="G132" s="512">
        <v>-2730</v>
      </c>
      <c r="H132" s="512"/>
      <c r="I132" s="514">
        <v>-0.014074631636472379</v>
      </c>
      <c r="J132" s="515"/>
      <c r="K132" s="509">
        <v>817979</v>
      </c>
      <c r="L132" s="505"/>
      <c r="M132" s="513">
        <v>840370</v>
      </c>
      <c r="N132" s="513"/>
      <c r="O132" s="512">
        <v>22391</v>
      </c>
      <c r="P132" s="512"/>
      <c r="Q132" s="514">
        <v>0.027373563379988974</v>
      </c>
      <c r="R132" s="516"/>
      <c r="S132" s="244" t="s">
        <v>98</v>
      </c>
      <c r="T132" s="244" t="s">
        <v>98</v>
      </c>
      <c r="U132" s="244" t="s">
        <v>98</v>
      </c>
      <c r="V132" s="244" t="s">
        <v>98</v>
      </c>
      <c r="W132" s="244" t="s">
        <v>98</v>
      </c>
      <c r="X132" s="244" t="s">
        <v>98</v>
      </c>
      <c r="Y132" s="244" t="s">
        <v>98</v>
      </c>
      <c r="Z132" s="244" t="s">
        <v>98</v>
      </c>
      <c r="AA132" s="244" t="s">
        <v>98</v>
      </c>
      <c r="AB132" s="244" t="s">
        <v>98</v>
      </c>
      <c r="AC132" s="244" t="s">
        <v>98</v>
      </c>
      <c r="AD132" s="252" t="s">
        <v>98</v>
      </c>
      <c r="AE132" s="54"/>
    </row>
    <row r="133" spans="1:31" ht="12.75">
      <c r="A133" s="484"/>
      <c r="B133" s="268" t="s">
        <v>50</v>
      </c>
      <c r="C133" s="511" t="e">
        <f t="shared" si="5"/>
        <v>#REF!</v>
      </c>
      <c r="D133" s="512"/>
      <c r="E133" s="513" t="e">
        <f t="shared" si="6"/>
        <v>#REF!</v>
      </c>
      <c r="F133" s="513"/>
      <c r="G133" s="512">
        <v>6314</v>
      </c>
      <c r="H133" s="512"/>
      <c r="I133" s="514">
        <v>0.07545952147620527</v>
      </c>
      <c r="J133" s="515"/>
      <c r="K133" s="509">
        <v>365485</v>
      </c>
      <c r="L133" s="505"/>
      <c r="M133" s="513">
        <v>396773</v>
      </c>
      <c r="N133" s="513"/>
      <c r="O133" s="512">
        <v>31288</v>
      </c>
      <c r="P133" s="512"/>
      <c r="Q133" s="514">
        <v>0.08560679644855473</v>
      </c>
      <c r="R133" s="516"/>
      <c r="S133" s="244" t="s">
        <v>98</v>
      </c>
      <c r="T133" s="244" t="s">
        <v>98</v>
      </c>
      <c r="U133" s="244" t="s">
        <v>98</v>
      </c>
      <c r="V133" s="244" t="s">
        <v>98</v>
      </c>
      <c r="W133" s="244" t="s">
        <v>98</v>
      </c>
      <c r="X133" s="244" t="s">
        <v>98</v>
      </c>
      <c r="Y133" s="244" t="s">
        <v>98</v>
      </c>
      <c r="Z133" s="244" t="s">
        <v>98</v>
      </c>
      <c r="AA133" s="244" t="s">
        <v>98</v>
      </c>
      <c r="AB133" s="244" t="s">
        <v>98</v>
      </c>
      <c r="AC133" s="244" t="s">
        <v>98</v>
      </c>
      <c r="AD133" s="252" t="s">
        <v>98</v>
      </c>
      <c r="AE133" s="54"/>
    </row>
    <row r="134" spans="1:31" ht="12.75">
      <c r="A134" s="484"/>
      <c r="B134" s="268" t="s">
        <v>51</v>
      </c>
      <c r="C134" s="511" t="e">
        <f t="shared" si="5"/>
        <v>#REF!</v>
      </c>
      <c r="D134" s="512"/>
      <c r="E134" s="513" t="e">
        <f t="shared" si="6"/>
        <v>#REF!</v>
      </c>
      <c r="F134" s="513"/>
      <c r="G134" s="512">
        <v>-4513</v>
      </c>
      <c r="H134" s="512"/>
      <c r="I134" s="514">
        <v>-0.04711347739847582</v>
      </c>
      <c r="J134" s="515"/>
      <c r="K134" s="509">
        <v>268745</v>
      </c>
      <c r="L134" s="505"/>
      <c r="M134" s="513">
        <v>278523</v>
      </c>
      <c r="N134" s="513"/>
      <c r="O134" s="512">
        <v>9778</v>
      </c>
      <c r="P134" s="512"/>
      <c r="Q134" s="514">
        <v>0.036383932724329826</v>
      </c>
      <c r="R134" s="516"/>
      <c r="S134" s="244" t="s">
        <v>98</v>
      </c>
      <c r="T134" s="244" t="s">
        <v>98</v>
      </c>
      <c r="U134" s="244" t="s">
        <v>98</v>
      </c>
      <c r="V134" s="244" t="s">
        <v>98</v>
      </c>
      <c r="W134" s="244" t="s">
        <v>98</v>
      </c>
      <c r="X134" s="244" t="s">
        <v>98</v>
      </c>
      <c r="Y134" s="244" t="s">
        <v>98</v>
      </c>
      <c r="Z134" s="244" t="s">
        <v>98</v>
      </c>
      <c r="AA134" s="244" t="s">
        <v>98</v>
      </c>
      <c r="AB134" s="244" t="s">
        <v>98</v>
      </c>
      <c r="AC134" s="244" t="s">
        <v>98</v>
      </c>
      <c r="AD134" s="252" t="s">
        <v>98</v>
      </c>
      <c r="AE134" s="54"/>
    </row>
    <row r="135" spans="1:31" ht="12.75">
      <c r="A135" s="484"/>
      <c r="B135" s="268" t="s">
        <v>54</v>
      </c>
      <c r="C135" s="511" t="e">
        <f t="shared" si="5"/>
        <v>#REF!</v>
      </c>
      <c r="D135" s="512"/>
      <c r="E135" s="513" t="e">
        <f t="shared" si="6"/>
        <v>#REF!</v>
      </c>
      <c r="F135" s="513"/>
      <c r="G135" s="512">
        <v>5801</v>
      </c>
      <c r="H135" s="512"/>
      <c r="I135" s="514">
        <v>0.12380749119624368</v>
      </c>
      <c r="J135" s="515"/>
      <c r="K135" s="509">
        <v>113873</v>
      </c>
      <c r="L135" s="505"/>
      <c r="M135" s="513">
        <v>124247</v>
      </c>
      <c r="N135" s="513"/>
      <c r="O135" s="512">
        <v>10374</v>
      </c>
      <c r="P135" s="512"/>
      <c r="Q135" s="514">
        <v>0.09110149025668957</v>
      </c>
      <c r="R135" s="516"/>
      <c r="S135" s="244" t="s">
        <v>98</v>
      </c>
      <c r="T135" s="244" t="s">
        <v>98</v>
      </c>
      <c r="U135" s="244" t="s">
        <v>98</v>
      </c>
      <c r="V135" s="244" t="s">
        <v>98</v>
      </c>
      <c r="W135" s="244" t="s">
        <v>98</v>
      </c>
      <c r="X135" s="244" t="s">
        <v>98</v>
      </c>
      <c r="Y135" s="244" t="s">
        <v>98</v>
      </c>
      <c r="Z135" s="244" t="s">
        <v>98</v>
      </c>
      <c r="AA135" s="244" t="s">
        <v>98</v>
      </c>
      <c r="AB135" s="244" t="s">
        <v>98</v>
      </c>
      <c r="AC135" s="244" t="s">
        <v>98</v>
      </c>
      <c r="AD135" s="252" t="s">
        <v>98</v>
      </c>
      <c r="AE135" s="54"/>
    </row>
    <row r="136" spans="1:31" ht="12.75">
      <c r="A136" s="484"/>
      <c r="B136" s="268" t="s">
        <v>52</v>
      </c>
      <c r="C136" s="511" t="e">
        <f t="shared" si="5"/>
        <v>#REF!</v>
      </c>
      <c r="D136" s="512"/>
      <c r="E136" s="513" t="e">
        <f t="shared" si="6"/>
        <v>#REF!</v>
      </c>
      <c r="F136" s="513"/>
      <c r="G136" s="512">
        <v>2166</v>
      </c>
      <c r="H136" s="512"/>
      <c r="I136" s="514">
        <v>0.11039755351681957</v>
      </c>
      <c r="J136" s="515"/>
      <c r="K136" s="509">
        <v>132388</v>
      </c>
      <c r="L136" s="505"/>
      <c r="M136" s="513">
        <v>120448</v>
      </c>
      <c r="N136" s="513"/>
      <c r="O136" s="512">
        <v>-11940</v>
      </c>
      <c r="P136" s="512"/>
      <c r="Q136" s="514">
        <v>-0.09018944315194732</v>
      </c>
      <c r="R136" s="516"/>
      <c r="S136" s="244" t="s">
        <v>98</v>
      </c>
      <c r="T136" s="244" t="s">
        <v>98</v>
      </c>
      <c r="U136" s="244" t="s">
        <v>98</v>
      </c>
      <c r="V136" s="244" t="s">
        <v>98</v>
      </c>
      <c r="W136" s="244" t="s">
        <v>98</v>
      </c>
      <c r="X136" s="244" t="s">
        <v>98</v>
      </c>
      <c r="Y136" s="244" t="s">
        <v>98</v>
      </c>
      <c r="Z136" s="244" t="s">
        <v>98</v>
      </c>
      <c r="AA136" s="244" t="s">
        <v>98</v>
      </c>
      <c r="AB136" s="244" t="s">
        <v>98</v>
      </c>
      <c r="AC136" s="244" t="s">
        <v>98</v>
      </c>
      <c r="AD136" s="252" t="s">
        <v>98</v>
      </c>
      <c r="AE136" s="54"/>
    </row>
    <row r="137" spans="1:31" ht="12.75">
      <c r="A137" s="484"/>
      <c r="B137" s="270" t="s">
        <v>53</v>
      </c>
      <c r="C137" s="511" t="e">
        <f t="shared" si="5"/>
        <v>#REF!</v>
      </c>
      <c r="D137" s="512"/>
      <c r="E137" s="513" t="e">
        <f t="shared" si="6"/>
        <v>#REF!</v>
      </c>
      <c r="F137" s="513"/>
      <c r="G137" s="512">
        <v>4579</v>
      </c>
      <c r="H137" s="512"/>
      <c r="I137" s="514">
        <v>0.019931747151052948</v>
      </c>
      <c r="J137" s="515"/>
      <c r="K137" s="509">
        <v>927245</v>
      </c>
      <c r="L137" s="505"/>
      <c r="M137" s="513">
        <v>950941</v>
      </c>
      <c r="N137" s="513"/>
      <c r="O137" s="512">
        <v>23696</v>
      </c>
      <c r="P137" s="512"/>
      <c r="Q137" s="514">
        <v>0.025555273956721303</v>
      </c>
      <c r="R137" s="516"/>
      <c r="S137" s="244" t="s">
        <v>98</v>
      </c>
      <c r="T137" s="244" t="s">
        <v>98</v>
      </c>
      <c r="U137" s="244" t="s">
        <v>98</v>
      </c>
      <c r="V137" s="244" t="s">
        <v>98</v>
      </c>
      <c r="W137" s="244" t="s">
        <v>98</v>
      </c>
      <c r="X137" s="244" t="s">
        <v>98</v>
      </c>
      <c r="Y137" s="244" t="s">
        <v>98</v>
      </c>
      <c r="Z137" s="244" t="s">
        <v>98</v>
      </c>
      <c r="AA137" s="244" t="s">
        <v>98</v>
      </c>
      <c r="AB137" s="244" t="s">
        <v>98</v>
      </c>
      <c r="AC137" s="244" t="s">
        <v>98</v>
      </c>
      <c r="AD137" s="252" t="s">
        <v>98</v>
      </c>
      <c r="AE137" s="54"/>
    </row>
    <row r="138" spans="1:31" ht="12.75">
      <c r="A138" s="483"/>
      <c r="B138" s="271" t="s">
        <v>85</v>
      </c>
      <c r="C138" s="517" t="e">
        <f t="shared" si="5"/>
        <v>#REF!</v>
      </c>
      <c r="D138" s="518"/>
      <c r="E138" s="519" t="e">
        <f t="shared" si="6"/>
        <v>#REF!</v>
      </c>
      <c r="F138" s="519"/>
      <c r="G138" s="518">
        <v>31900</v>
      </c>
      <c r="H138" s="518"/>
      <c r="I138" s="520">
        <v>0.20510116824082347</v>
      </c>
      <c r="J138" s="521"/>
      <c r="K138" s="522">
        <v>653580</v>
      </c>
      <c r="L138" s="518"/>
      <c r="M138" s="519">
        <v>753146</v>
      </c>
      <c r="N138" s="519"/>
      <c r="O138" s="518">
        <v>99566</v>
      </c>
      <c r="P138" s="518"/>
      <c r="Q138" s="520">
        <v>0.15233942287095692</v>
      </c>
      <c r="R138" s="523"/>
      <c r="S138" s="244" t="s">
        <v>98</v>
      </c>
      <c r="T138" s="244" t="s">
        <v>98</v>
      </c>
      <c r="U138" s="244" t="s">
        <v>98</v>
      </c>
      <c r="V138" s="244" t="s">
        <v>98</v>
      </c>
      <c r="W138" s="244" t="s">
        <v>98</v>
      </c>
      <c r="X138" s="244" t="s">
        <v>98</v>
      </c>
      <c r="Y138" s="244" t="s">
        <v>98</v>
      </c>
      <c r="Z138" s="244" t="s">
        <v>98</v>
      </c>
      <c r="AA138" s="244" t="s">
        <v>98</v>
      </c>
      <c r="AB138" s="244" t="s">
        <v>98</v>
      </c>
      <c r="AC138" s="244" t="s">
        <v>98</v>
      </c>
      <c r="AD138" s="252" t="s">
        <v>98</v>
      </c>
      <c r="AE138" s="54"/>
    </row>
    <row r="139" spans="1:31" ht="12.75">
      <c r="A139" s="482" t="s">
        <v>23</v>
      </c>
      <c r="B139" s="267" t="s">
        <v>55</v>
      </c>
      <c r="C139" s="504" t="e">
        <f t="shared" si="5"/>
        <v>#REF!</v>
      </c>
      <c r="D139" s="505"/>
      <c r="E139" s="506" t="e">
        <f t="shared" si="6"/>
        <v>#REF!</v>
      </c>
      <c r="F139" s="506"/>
      <c r="G139" s="505">
        <v>13127</v>
      </c>
      <c r="H139" s="505"/>
      <c r="I139" s="507">
        <v>0.11428894809242718</v>
      </c>
      <c r="J139" s="508"/>
      <c r="K139" s="509">
        <v>556703</v>
      </c>
      <c r="L139" s="505"/>
      <c r="M139" s="506">
        <v>693745</v>
      </c>
      <c r="N139" s="506"/>
      <c r="O139" s="505">
        <v>137042</v>
      </c>
      <c r="P139" s="505"/>
      <c r="Q139" s="507">
        <v>0.2461671663346523</v>
      </c>
      <c r="R139" s="510"/>
      <c r="S139" s="244" t="s">
        <v>98</v>
      </c>
      <c r="T139" s="244" t="s">
        <v>98</v>
      </c>
      <c r="U139" s="244" t="s">
        <v>98</v>
      </c>
      <c r="V139" s="244" t="s">
        <v>98</v>
      </c>
      <c r="W139" s="244" t="s">
        <v>98</v>
      </c>
      <c r="X139" s="244" t="s">
        <v>98</v>
      </c>
      <c r="Y139" s="244" t="s">
        <v>98</v>
      </c>
      <c r="Z139" s="244" t="s">
        <v>98</v>
      </c>
      <c r="AA139" s="244" t="s">
        <v>98</v>
      </c>
      <c r="AB139" s="244" t="s">
        <v>98</v>
      </c>
      <c r="AC139" s="244" t="s">
        <v>98</v>
      </c>
      <c r="AD139" s="252" t="s">
        <v>98</v>
      </c>
      <c r="AE139" s="54"/>
    </row>
    <row r="140" spans="1:31" ht="12.75">
      <c r="A140" s="484"/>
      <c r="B140" s="268" t="s">
        <v>28</v>
      </c>
      <c r="C140" s="511" t="e">
        <f t="shared" si="5"/>
        <v>#REF!</v>
      </c>
      <c r="D140" s="512"/>
      <c r="E140" s="513" t="e">
        <f t="shared" si="6"/>
        <v>#REF!</v>
      </c>
      <c r="F140" s="513"/>
      <c r="G140" s="512">
        <v>31614</v>
      </c>
      <c r="H140" s="512"/>
      <c r="I140" s="514">
        <v>0.06119865267722324</v>
      </c>
      <c r="J140" s="515"/>
      <c r="K140" s="509">
        <v>1115123</v>
      </c>
      <c r="L140" s="505"/>
      <c r="M140" s="513">
        <v>1214117</v>
      </c>
      <c r="N140" s="513"/>
      <c r="O140" s="512">
        <v>98994</v>
      </c>
      <c r="P140" s="512"/>
      <c r="Q140" s="514">
        <v>0.08877406348896044</v>
      </c>
      <c r="R140" s="516"/>
      <c r="S140" s="244" t="s">
        <v>98</v>
      </c>
      <c r="T140" s="244" t="s">
        <v>98</v>
      </c>
      <c r="U140" s="244" t="s">
        <v>98</v>
      </c>
      <c r="V140" s="244" t="s">
        <v>98</v>
      </c>
      <c r="W140" s="244" t="s">
        <v>98</v>
      </c>
      <c r="X140" s="244" t="s">
        <v>98</v>
      </c>
      <c r="Y140" s="244" t="s">
        <v>98</v>
      </c>
      <c r="Z140" s="244" t="s">
        <v>98</v>
      </c>
      <c r="AA140" s="244" t="s">
        <v>98</v>
      </c>
      <c r="AB140" s="244" t="s">
        <v>98</v>
      </c>
      <c r="AC140" s="244" t="s">
        <v>98</v>
      </c>
      <c r="AD140" s="252" t="s">
        <v>98</v>
      </c>
      <c r="AE140" s="54"/>
    </row>
    <row r="141" spans="1:31" ht="18">
      <c r="A141" s="483"/>
      <c r="B141" s="272" t="s">
        <v>86</v>
      </c>
      <c r="C141" s="517" t="e">
        <f t="shared" si="5"/>
        <v>#REF!</v>
      </c>
      <c r="D141" s="518"/>
      <c r="E141" s="519" t="e">
        <f t="shared" si="6"/>
        <v>#REF!</v>
      </c>
      <c r="F141" s="519"/>
      <c r="G141" s="518">
        <v>46066</v>
      </c>
      <c r="H141" s="518"/>
      <c r="I141" s="520">
        <v>0.16223564422687486</v>
      </c>
      <c r="J141" s="521"/>
      <c r="K141" s="522">
        <v>1069045</v>
      </c>
      <c r="L141" s="518"/>
      <c r="M141" s="519">
        <v>1216016</v>
      </c>
      <c r="N141" s="519"/>
      <c r="O141" s="518">
        <v>146971</v>
      </c>
      <c r="P141" s="518"/>
      <c r="Q141" s="520">
        <v>0.1374787777876516</v>
      </c>
      <c r="R141" s="523"/>
      <c r="S141" s="244" t="s">
        <v>98</v>
      </c>
      <c r="T141" s="244" t="s">
        <v>98</v>
      </c>
      <c r="U141" s="244" t="s">
        <v>98</v>
      </c>
      <c r="V141" s="244" t="s">
        <v>98</v>
      </c>
      <c r="W141" s="244" t="s">
        <v>98</v>
      </c>
      <c r="X141" s="244" t="s">
        <v>98</v>
      </c>
      <c r="Y141" s="244" t="s">
        <v>98</v>
      </c>
      <c r="Z141" s="244" t="s">
        <v>98</v>
      </c>
      <c r="AA141" s="244" t="s">
        <v>98</v>
      </c>
      <c r="AB141" s="244" t="s">
        <v>98</v>
      </c>
      <c r="AC141" s="244" t="s">
        <v>98</v>
      </c>
      <c r="AD141" s="252" t="s">
        <v>98</v>
      </c>
      <c r="AE141" s="54"/>
    </row>
    <row r="142" spans="1:31" ht="12.75">
      <c r="A142" s="233" t="s">
        <v>37</v>
      </c>
      <c r="B142" s="273" t="s">
        <v>35</v>
      </c>
      <c r="C142" s="524" t="e">
        <f t="shared" si="5"/>
        <v>#REF!</v>
      </c>
      <c r="D142" s="525"/>
      <c r="E142" s="526" t="e">
        <f t="shared" si="6"/>
        <v>#REF!</v>
      </c>
      <c r="F142" s="526"/>
      <c r="G142" s="525">
        <v>8516</v>
      </c>
      <c r="H142" s="525"/>
      <c r="I142" s="527">
        <v>0.05708004343338202</v>
      </c>
      <c r="J142" s="528"/>
      <c r="K142" s="529">
        <v>612710</v>
      </c>
      <c r="L142" s="530"/>
      <c r="M142" s="526">
        <v>669678</v>
      </c>
      <c r="N142" s="526"/>
      <c r="O142" s="525">
        <v>56968</v>
      </c>
      <c r="P142" s="525"/>
      <c r="Q142" s="527">
        <v>0.09297710172838691</v>
      </c>
      <c r="R142" s="531"/>
      <c r="S142" s="244" t="s">
        <v>98</v>
      </c>
      <c r="T142" s="244" t="s">
        <v>98</v>
      </c>
      <c r="U142" s="244" t="s">
        <v>98</v>
      </c>
      <c r="V142" s="244" t="s">
        <v>98</v>
      </c>
      <c r="W142" s="244" t="s">
        <v>98</v>
      </c>
      <c r="X142" s="244" t="s">
        <v>98</v>
      </c>
      <c r="Y142" s="244" t="s">
        <v>98</v>
      </c>
      <c r="Z142" s="244" t="s">
        <v>98</v>
      </c>
      <c r="AA142" s="244" t="s">
        <v>98</v>
      </c>
      <c r="AB142" s="244" t="s">
        <v>98</v>
      </c>
      <c r="AC142" s="244" t="s">
        <v>98</v>
      </c>
      <c r="AD142" s="252" t="s">
        <v>98</v>
      </c>
      <c r="AE142" s="54"/>
    </row>
    <row r="143" spans="1:31" ht="12.75">
      <c r="A143" s="482" t="s">
        <v>27</v>
      </c>
      <c r="B143" s="267" t="s">
        <v>56</v>
      </c>
      <c r="C143" s="504" t="e">
        <f t="shared" si="5"/>
        <v>#REF!</v>
      </c>
      <c r="D143" s="505"/>
      <c r="E143" s="506" t="e">
        <f t="shared" si="6"/>
        <v>#REF!</v>
      </c>
      <c r="F143" s="506"/>
      <c r="G143" s="505">
        <v>-4722</v>
      </c>
      <c r="H143" s="505"/>
      <c r="I143" s="507">
        <v>-0.02632928896422515</v>
      </c>
      <c r="J143" s="508"/>
      <c r="K143" s="509">
        <v>426852</v>
      </c>
      <c r="L143" s="505"/>
      <c r="M143" s="506">
        <v>441754</v>
      </c>
      <c r="N143" s="506"/>
      <c r="O143" s="505">
        <v>14902</v>
      </c>
      <c r="P143" s="505"/>
      <c r="Q143" s="507">
        <v>0.03491139786155384</v>
      </c>
      <c r="R143" s="510"/>
      <c r="S143" s="244" t="s">
        <v>98</v>
      </c>
      <c r="T143" s="244" t="s">
        <v>98</v>
      </c>
      <c r="U143" s="244" t="s">
        <v>98</v>
      </c>
      <c r="V143" s="244" t="s">
        <v>98</v>
      </c>
      <c r="W143" s="244" t="s">
        <v>98</v>
      </c>
      <c r="X143" s="244" t="s">
        <v>98</v>
      </c>
      <c r="Y143" s="244" t="s">
        <v>98</v>
      </c>
      <c r="Z143" s="244" t="s">
        <v>98</v>
      </c>
      <c r="AA143" s="244" t="s">
        <v>98</v>
      </c>
      <c r="AB143" s="244" t="s">
        <v>98</v>
      </c>
      <c r="AC143" s="244" t="s">
        <v>98</v>
      </c>
      <c r="AD143" s="252" t="s">
        <v>98</v>
      </c>
      <c r="AE143" s="54"/>
    </row>
    <row r="144" spans="1:31" ht="18">
      <c r="A144" s="483"/>
      <c r="B144" s="263" t="s">
        <v>87</v>
      </c>
      <c r="C144" s="517" t="e">
        <f t="shared" si="5"/>
        <v>#REF!</v>
      </c>
      <c r="D144" s="518"/>
      <c r="E144" s="519" t="e">
        <f t="shared" si="6"/>
        <v>#REF!</v>
      </c>
      <c r="F144" s="519"/>
      <c r="G144" s="518">
        <v>-13394</v>
      </c>
      <c r="H144" s="518"/>
      <c r="I144" s="520">
        <v>-0.1287847465938483</v>
      </c>
      <c r="J144" s="521"/>
      <c r="K144" s="522">
        <v>417694</v>
      </c>
      <c r="L144" s="518"/>
      <c r="M144" s="519">
        <v>438017</v>
      </c>
      <c r="N144" s="519"/>
      <c r="O144" s="518">
        <v>20323</v>
      </c>
      <c r="P144" s="518"/>
      <c r="Q144" s="520">
        <v>0.048655235650978845</v>
      </c>
      <c r="R144" s="523"/>
      <c r="S144" s="244" t="s">
        <v>98</v>
      </c>
      <c r="T144" s="244" t="s">
        <v>98</v>
      </c>
      <c r="U144" s="244" t="s">
        <v>98</v>
      </c>
      <c r="V144" s="244" t="s">
        <v>98</v>
      </c>
      <c r="W144" s="244" t="s">
        <v>98</v>
      </c>
      <c r="X144" s="244" t="s">
        <v>98</v>
      </c>
      <c r="Y144" s="244" t="s">
        <v>98</v>
      </c>
      <c r="Z144" s="244" t="s">
        <v>98</v>
      </c>
      <c r="AA144" s="244" t="s">
        <v>98</v>
      </c>
      <c r="AB144" s="244" t="s">
        <v>98</v>
      </c>
      <c r="AC144" s="244" t="s">
        <v>98</v>
      </c>
      <c r="AD144" s="252" t="s">
        <v>98</v>
      </c>
      <c r="AE144" s="54"/>
    </row>
    <row r="145" spans="1:31" ht="12.75">
      <c r="A145" s="482" t="s">
        <v>25</v>
      </c>
      <c r="B145" s="267" t="s">
        <v>57</v>
      </c>
      <c r="C145" s="504" t="e">
        <f t="shared" si="5"/>
        <v>#REF!</v>
      </c>
      <c r="D145" s="505"/>
      <c r="E145" s="506" t="e">
        <f t="shared" si="6"/>
        <v>#REF!</v>
      </c>
      <c r="F145" s="506"/>
      <c r="G145" s="505">
        <v>2537</v>
      </c>
      <c r="H145" s="505"/>
      <c r="I145" s="507">
        <v>0.07617017443780583</v>
      </c>
      <c r="J145" s="508"/>
      <c r="K145" s="509">
        <v>98651</v>
      </c>
      <c r="L145" s="505"/>
      <c r="M145" s="506">
        <v>115373</v>
      </c>
      <c r="N145" s="506"/>
      <c r="O145" s="505">
        <v>16722</v>
      </c>
      <c r="P145" s="505"/>
      <c r="Q145" s="507">
        <v>0.1695066446361415</v>
      </c>
      <c r="R145" s="510"/>
      <c r="S145" s="244" t="s">
        <v>98</v>
      </c>
      <c r="T145" s="244" t="s">
        <v>98</v>
      </c>
      <c r="U145" s="244" t="s">
        <v>98</v>
      </c>
      <c r="V145" s="244" t="s">
        <v>98</v>
      </c>
      <c r="W145" s="244" t="s">
        <v>98</v>
      </c>
      <c r="X145" s="244" t="s">
        <v>98</v>
      </c>
      <c r="Y145" s="244" t="s">
        <v>98</v>
      </c>
      <c r="Z145" s="244" t="s">
        <v>98</v>
      </c>
      <c r="AA145" s="244" t="s">
        <v>98</v>
      </c>
      <c r="AB145" s="244" t="s">
        <v>98</v>
      </c>
      <c r="AC145" s="244" t="s">
        <v>98</v>
      </c>
      <c r="AD145" s="252" t="s">
        <v>98</v>
      </c>
      <c r="AE145" s="54"/>
    </row>
    <row r="146" spans="1:31" ht="12.75">
      <c r="A146" s="494"/>
      <c r="B146" s="274" t="s">
        <v>80</v>
      </c>
      <c r="C146" s="532" t="e">
        <f t="shared" si="5"/>
        <v>#REF!</v>
      </c>
      <c r="D146" s="533"/>
      <c r="E146" s="534" t="e">
        <f t="shared" si="6"/>
        <v>#REF!</v>
      </c>
      <c r="F146" s="534"/>
      <c r="G146" s="533">
        <v>13281</v>
      </c>
      <c r="H146" s="533"/>
      <c r="I146" s="535">
        <v>0.05896796078570676</v>
      </c>
      <c r="J146" s="536"/>
      <c r="K146" s="509">
        <v>651695</v>
      </c>
      <c r="L146" s="505"/>
      <c r="M146" s="534">
        <v>748532</v>
      </c>
      <c r="N146" s="534"/>
      <c r="O146" s="533">
        <v>96837</v>
      </c>
      <c r="P146" s="533"/>
      <c r="Q146" s="535">
        <v>0.14859251643790428</v>
      </c>
      <c r="R146" s="537"/>
      <c r="S146" s="244" t="s">
        <v>98</v>
      </c>
      <c r="T146" s="244" t="s">
        <v>98</v>
      </c>
      <c r="U146" s="244" t="s">
        <v>98</v>
      </c>
      <c r="V146" s="244" t="s">
        <v>98</v>
      </c>
      <c r="W146" s="244" t="s">
        <v>98</v>
      </c>
      <c r="X146" s="244" t="s">
        <v>98</v>
      </c>
      <c r="Y146" s="244" t="s">
        <v>98</v>
      </c>
      <c r="Z146" s="244" t="s">
        <v>98</v>
      </c>
      <c r="AA146" s="244" t="s">
        <v>98</v>
      </c>
      <c r="AB146" s="244" t="s">
        <v>98</v>
      </c>
      <c r="AC146" s="244" t="s">
        <v>98</v>
      </c>
      <c r="AD146" s="252" t="s">
        <v>98</v>
      </c>
      <c r="AE146" s="54"/>
    </row>
    <row r="147" spans="1:31" ht="13.5" thickBot="1">
      <c r="A147" s="139"/>
      <c r="B147" s="284" t="s">
        <v>6</v>
      </c>
      <c r="C147" s="538" t="e">
        <f>SUM(C118:C146)</f>
        <v>#REF!</v>
      </c>
      <c r="D147" s="538"/>
      <c r="E147" s="538" t="e">
        <f>SUM(E118:E146)</f>
        <v>#REF!</v>
      </c>
      <c r="F147" s="538"/>
      <c r="G147" s="538">
        <v>191573</v>
      </c>
      <c r="H147" s="538"/>
      <c r="I147" s="539">
        <v>0.055754445632190563</v>
      </c>
      <c r="J147" s="540"/>
      <c r="K147" s="541">
        <v>11204466</v>
      </c>
      <c r="L147" s="538"/>
      <c r="M147" s="538">
        <v>12041157</v>
      </c>
      <c r="N147" s="538"/>
      <c r="O147" s="538">
        <v>836691</v>
      </c>
      <c r="P147" s="538"/>
      <c r="Q147" s="539">
        <v>0.07467477700409808</v>
      </c>
      <c r="R147" s="542"/>
      <c r="S147" s="226"/>
      <c r="T147" s="223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5"/>
      <c r="AE147" s="54"/>
    </row>
    <row r="148" spans="1:30" ht="16.5" thickTop="1">
      <c r="A148" s="199"/>
      <c r="B148" s="264"/>
      <c r="C148" s="448" t="s">
        <v>100</v>
      </c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  <c r="Q148" s="448"/>
      <c r="R148" s="448"/>
      <c r="S148" s="449" t="s">
        <v>74</v>
      </c>
      <c r="T148" s="450"/>
      <c r="U148" s="450"/>
      <c r="V148" s="450"/>
      <c r="W148" s="450"/>
      <c r="X148" s="450"/>
      <c r="Y148" s="450"/>
      <c r="Z148" s="450"/>
      <c r="AA148" s="450"/>
      <c r="AB148" s="450"/>
      <c r="AC148" s="450"/>
      <c r="AD148" s="451"/>
    </row>
    <row r="149" spans="1:30" ht="18">
      <c r="A149" s="202"/>
      <c r="B149" s="281"/>
      <c r="C149" s="458" t="s">
        <v>79</v>
      </c>
      <c r="D149" s="458"/>
      <c r="E149" s="458"/>
      <c r="F149" s="458"/>
      <c r="G149" s="458"/>
      <c r="H149" s="458"/>
      <c r="I149" s="458"/>
      <c r="J149" s="458"/>
      <c r="K149" s="458"/>
      <c r="L149" s="458"/>
      <c r="M149" s="458"/>
      <c r="N149" s="458"/>
      <c r="O149" s="458"/>
      <c r="P149" s="458"/>
      <c r="Q149" s="458"/>
      <c r="R149" s="458"/>
      <c r="S149" s="452"/>
      <c r="T149" s="453"/>
      <c r="U149" s="453"/>
      <c r="V149" s="453"/>
      <c r="W149" s="453"/>
      <c r="X149" s="453"/>
      <c r="Y149" s="453"/>
      <c r="Z149" s="453"/>
      <c r="AA149" s="453"/>
      <c r="AB149" s="453"/>
      <c r="AC149" s="453"/>
      <c r="AD149" s="454"/>
    </row>
    <row r="150" spans="1:30" ht="15.75">
      <c r="A150" s="203"/>
      <c r="B150" s="282"/>
      <c r="C150" s="459" t="s">
        <v>99</v>
      </c>
      <c r="D150" s="459"/>
      <c r="E150" s="459"/>
      <c r="F150" s="459"/>
      <c r="G150" s="459"/>
      <c r="H150" s="459"/>
      <c r="I150" s="459"/>
      <c r="J150" s="459"/>
      <c r="K150" s="459"/>
      <c r="L150" s="459"/>
      <c r="M150" s="459"/>
      <c r="N150" s="459"/>
      <c r="O150" s="459"/>
      <c r="P150" s="459"/>
      <c r="Q150" s="459"/>
      <c r="R150" s="459"/>
      <c r="S150" s="452"/>
      <c r="T150" s="453"/>
      <c r="U150" s="453"/>
      <c r="V150" s="453"/>
      <c r="W150" s="453"/>
      <c r="X150" s="453"/>
      <c r="Y150" s="453"/>
      <c r="Z150" s="453"/>
      <c r="AA150" s="453"/>
      <c r="AB150" s="453"/>
      <c r="AC150" s="453"/>
      <c r="AD150" s="454"/>
    </row>
    <row r="151" spans="1:30" ht="12.75">
      <c r="A151" s="439" t="s">
        <v>88</v>
      </c>
      <c r="B151" s="440"/>
      <c r="C151" s="445" t="s">
        <v>64</v>
      </c>
      <c r="D151" s="445"/>
      <c r="E151" s="445"/>
      <c r="F151" s="445"/>
      <c r="G151" s="445"/>
      <c r="H151" s="445"/>
      <c r="I151" s="445"/>
      <c r="J151" s="445"/>
      <c r="K151" s="445"/>
      <c r="L151" s="445"/>
      <c r="M151" s="445"/>
      <c r="N151" s="445"/>
      <c r="O151" s="445"/>
      <c r="P151" s="445"/>
      <c r="Q151" s="445"/>
      <c r="R151" s="445"/>
      <c r="S151" s="452"/>
      <c r="T151" s="453"/>
      <c r="U151" s="453"/>
      <c r="V151" s="453"/>
      <c r="W151" s="453"/>
      <c r="X151" s="453"/>
      <c r="Y151" s="453"/>
      <c r="Z151" s="453"/>
      <c r="AA151" s="453"/>
      <c r="AB151" s="453"/>
      <c r="AC151" s="453"/>
      <c r="AD151" s="454"/>
    </row>
    <row r="152" spans="1:30" ht="12.75">
      <c r="A152" s="441"/>
      <c r="B152" s="442"/>
      <c r="C152" s="446" t="s">
        <v>0</v>
      </c>
      <c r="D152" s="446"/>
      <c r="E152" s="446"/>
      <c r="F152" s="446"/>
      <c r="G152" s="446"/>
      <c r="H152" s="446"/>
      <c r="I152" s="446"/>
      <c r="J152" s="446"/>
      <c r="K152" s="446" t="s">
        <v>1</v>
      </c>
      <c r="L152" s="446"/>
      <c r="M152" s="446"/>
      <c r="N152" s="446"/>
      <c r="O152" s="446"/>
      <c r="P152" s="446"/>
      <c r="Q152" s="446"/>
      <c r="R152" s="446"/>
      <c r="S152" s="455"/>
      <c r="T152" s="456"/>
      <c r="U152" s="456"/>
      <c r="V152" s="456"/>
      <c r="W152" s="456"/>
      <c r="X152" s="456"/>
      <c r="Y152" s="456"/>
      <c r="Z152" s="456"/>
      <c r="AA152" s="456"/>
      <c r="AB152" s="456"/>
      <c r="AC152" s="456"/>
      <c r="AD152" s="457"/>
    </row>
    <row r="153" spans="1:30" ht="13.5" thickBot="1">
      <c r="A153" s="443"/>
      <c r="B153" s="444"/>
      <c r="C153" s="425">
        <v>1998</v>
      </c>
      <c r="D153" s="425"/>
      <c r="E153" s="447">
        <v>1999</v>
      </c>
      <c r="F153" s="447"/>
      <c r="G153" s="425" t="s">
        <v>61</v>
      </c>
      <c r="H153" s="425"/>
      <c r="I153" s="425" t="s">
        <v>3</v>
      </c>
      <c r="J153" s="425"/>
      <c r="K153" s="425">
        <v>1998</v>
      </c>
      <c r="L153" s="425"/>
      <c r="M153" s="447">
        <v>1999</v>
      </c>
      <c r="N153" s="447"/>
      <c r="O153" s="425" t="s">
        <v>61</v>
      </c>
      <c r="P153" s="425"/>
      <c r="Q153" s="425" t="s">
        <v>3</v>
      </c>
      <c r="R153" s="425"/>
      <c r="S153" s="195" t="s">
        <v>65</v>
      </c>
      <c r="T153" s="195" t="s">
        <v>66</v>
      </c>
      <c r="U153" s="196" t="s">
        <v>67</v>
      </c>
      <c r="V153" s="197" t="s">
        <v>68</v>
      </c>
      <c r="W153" s="197" t="s">
        <v>67</v>
      </c>
      <c r="X153" s="197" t="s">
        <v>65</v>
      </c>
      <c r="Y153" s="197" t="s">
        <v>69</v>
      </c>
      <c r="Z153" s="197" t="s">
        <v>68</v>
      </c>
      <c r="AA153" s="197" t="s">
        <v>70</v>
      </c>
      <c r="AB153" s="197" t="s">
        <v>71</v>
      </c>
      <c r="AC153" s="197" t="s">
        <v>72</v>
      </c>
      <c r="AD153" s="198" t="s">
        <v>73</v>
      </c>
    </row>
    <row r="154" spans="1:30" ht="13.5" thickTop="1">
      <c r="A154" s="426" t="s">
        <v>89</v>
      </c>
      <c r="B154" s="427"/>
      <c r="C154" s="432" t="e">
        <f>C118+C119+C120</f>
        <v>#REF!</v>
      </c>
      <c r="D154" s="433"/>
      <c r="E154" s="434" t="e">
        <f>E118+E119+E120</f>
        <v>#REF!</v>
      </c>
      <c r="F154" s="435"/>
      <c r="G154" s="436">
        <v>-1325</v>
      </c>
      <c r="H154" s="433"/>
      <c r="I154" s="420">
        <v>-0.0034389323477655998</v>
      </c>
      <c r="J154" s="437"/>
      <c r="K154" s="438">
        <v>1127157</v>
      </c>
      <c r="L154" s="433"/>
      <c r="M154" s="434">
        <v>1101897</v>
      </c>
      <c r="N154" s="435"/>
      <c r="O154" s="436">
        <v>-25260</v>
      </c>
      <c r="P154" s="433"/>
      <c r="Q154" s="420">
        <v>-0.022410365193136328</v>
      </c>
      <c r="R154" s="421"/>
      <c r="S154" s="422" t="s">
        <v>98</v>
      </c>
      <c r="T154" s="417" t="s">
        <v>98</v>
      </c>
      <c r="U154" s="417" t="s">
        <v>98</v>
      </c>
      <c r="V154" s="417" t="s">
        <v>98</v>
      </c>
      <c r="W154" s="417" t="s">
        <v>98</v>
      </c>
      <c r="X154" s="417" t="s">
        <v>98</v>
      </c>
      <c r="Y154" s="417" t="s">
        <v>98</v>
      </c>
      <c r="Z154" s="417" t="s">
        <v>98</v>
      </c>
      <c r="AA154" s="417" t="s">
        <v>98</v>
      </c>
      <c r="AB154" s="417" t="s">
        <v>98</v>
      </c>
      <c r="AC154" s="417" t="s">
        <v>98</v>
      </c>
      <c r="AD154" s="417" t="s">
        <v>98</v>
      </c>
    </row>
    <row r="155" spans="1:30" ht="12.75">
      <c r="A155" s="428"/>
      <c r="B155" s="429"/>
      <c r="C155" s="408"/>
      <c r="D155" s="409"/>
      <c r="E155" s="410"/>
      <c r="F155" s="411"/>
      <c r="G155" s="412"/>
      <c r="H155" s="409"/>
      <c r="I155" s="413"/>
      <c r="J155" s="414"/>
      <c r="K155" s="415"/>
      <c r="L155" s="409"/>
      <c r="M155" s="410"/>
      <c r="N155" s="411"/>
      <c r="O155" s="412"/>
      <c r="P155" s="409"/>
      <c r="Q155" s="413"/>
      <c r="R155" s="416"/>
      <c r="S155" s="423"/>
      <c r="T155" s="418"/>
      <c r="U155" s="418"/>
      <c r="V155" s="418"/>
      <c r="W155" s="418"/>
      <c r="X155" s="418"/>
      <c r="Y155" s="418"/>
      <c r="Z155" s="418"/>
      <c r="AA155" s="418"/>
      <c r="AB155" s="418"/>
      <c r="AC155" s="418"/>
      <c r="AD155" s="418"/>
    </row>
    <row r="156" spans="1:30" ht="13.5" thickBot="1">
      <c r="A156" s="430"/>
      <c r="B156" s="431"/>
      <c r="C156" s="394"/>
      <c r="D156" s="382"/>
      <c r="E156" s="385"/>
      <c r="F156" s="386"/>
      <c r="G156" s="388"/>
      <c r="H156" s="382"/>
      <c r="I156" s="373"/>
      <c r="J156" s="378"/>
      <c r="K156" s="381"/>
      <c r="L156" s="382"/>
      <c r="M156" s="385"/>
      <c r="N156" s="386"/>
      <c r="O156" s="388"/>
      <c r="P156" s="382"/>
      <c r="Q156" s="373"/>
      <c r="R156" s="374"/>
      <c r="S156" s="424"/>
      <c r="T156" s="419"/>
      <c r="U156" s="419"/>
      <c r="V156" s="419"/>
      <c r="W156" s="419"/>
      <c r="X156" s="419"/>
      <c r="Y156" s="419"/>
      <c r="Z156" s="419"/>
      <c r="AA156" s="419"/>
      <c r="AB156" s="419"/>
      <c r="AC156" s="419"/>
      <c r="AD156" s="419"/>
    </row>
    <row r="157" spans="1:30" ht="12.75">
      <c r="A157" s="389" t="s">
        <v>90</v>
      </c>
      <c r="B157" s="390"/>
      <c r="C157" s="393" t="e">
        <f>C121+C122</f>
        <v>#REF!</v>
      </c>
      <c r="D157" s="380"/>
      <c r="E157" s="383" t="e">
        <f>E121+E122</f>
        <v>#REF!</v>
      </c>
      <c r="F157" s="384"/>
      <c r="G157" s="387">
        <v>669</v>
      </c>
      <c r="H157" s="380"/>
      <c r="I157" s="371">
        <v>0.015196601776344076</v>
      </c>
      <c r="J157" s="377"/>
      <c r="K157" s="379">
        <v>155915</v>
      </c>
      <c r="L157" s="380"/>
      <c r="M157" s="383">
        <v>173814</v>
      </c>
      <c r="N157" s="384"/>
      <c r="O157" s="387">
        <v>17899</v>
      </c>
      <c r="P157" s="380"/>
      <c r="Q157" s="371">
        <v>0.11479973062245463</v>
      </c>
      <c r="R157" s="372"/>
      <c r="S157" s="375" t="s">
        <v>98</v>
      </c>
      <c r="T157" s="364" t="s">
        <v>98</v>
      </c>
      <c r="U157" s="364" t="s">
        <v>98</v>
      </c>
      <c r="V157" s="364" t="s">
        <v>98</v>
      </c>
      <c r="W157" s="364" t="s">
        <v>98</v>
      </c>
      <c r="X157" s="364" t="s">
        <v>98</v>
      </c>
      <c r="Y157" s="364" t="s">
        <v>98</v>
      </c>
      <c r="Z157" s="364" t="s">
        <v>98</v>
      </c>
      <c r="AA157" s="364" t="s">
        <v>98</v>
      </c>
      <c r="AB157" s="364" t="s">
        <v>98</v>
      </c>
      <c r="AC157" s="364" t="s">
        <v>98</v>
      </c>
      <c r="AD157" s="364" t="s">
        <v>98</v>
      </c>
    </row>
    <row r="158" spans="1:30" ht="13.5" thickBot="1">
      <c r="A158" s="391"/>
      <c r="B158" s="392"/>
      <c r="C158" s="394"/>
      <c r="D158" s="382"/>
      <c r="E158" s="385"/>
      <c r="F158" s="386"/>
      <c r="G158" s="388"/>
      <c r="H158" s="382"/>
      <c r="I158" s="373"/>
      <c r="J158" s="378"/>
      <c r="K158" s="381"/>
      <c r="L158" s="382"/>
      <c r="M158" s="385"/>
      <c r="N158" s="386"/>
      <c r="O158" s="388"/>
      <c r="P158" s="382"/>
      <c r="Q158" s="373"/>
      <c r="R158" s="374"/>
      <c r="S158" s="376"/>
      <c r="T158" s="365"/>
      <c r="U158" s="365"/>
      <c r="V158" s="365"/>
      <c r="W158" s="365"/>
      <c r="X158" s="365"/>
      <c r="Y158" s="365"/>
      <c r="Z158" s="365"/>
      <c r="AA158" s="365"/>
      <c r="AB158" s="365"/>
      <c r="AC158" s="365"/>
      <c r="AD158" s="365"/>
    </row>
    <row r="159" spans="1:30" ht="12.75">
      <c r="A159" s="389" t="s">
        <v>91</v>
      </c>
      <c r="B159" s="390"/>
      <c r="C159" s="393" t="e">
        <f>C123+C124+C125+C126+C127</f>
        <v>#REF!</v>
      </c>
      <c r="D159" s="380"/>
      <c r="E159" s="383" t="e">
        <f>E123+E124+E125+E126+E127</f>
        <v>#REF!</v>
      </c>
      <c r="F159" s="384"/>
      <c r="G159" s="387">
        <v>45048</v>
      </c>
      <c r="H159" s="380"/>
      <c r="I159" s="371">
        <v>0.08919954457700108</v>
      </c>
      <c r="J159" s="377"/>
      <c r="K159" s="379">
        <v>1529126</v>
      </c>
      <c r="L159" s="380"/>
      <c r="M159" s="383">
        <v>1596741</v>
      </c>
      <c r="N159" s="384"/>
      <c r="O159" s="387">
        <v>67615</v>
      </c>
      <c r="P159" s="380"/>
      <c r="Q159" s="371">
        <v>0.04421806966855568</v>
      </c>
      <c r="R159" s="372"/>
      <c r="S159" s="375" t="s">
        <v>98</v>
      </c>
      <c r="T159" s="364" t="s">
        <v>98</v>
      </c>
      <c r="U159" s="364" t="s">
        <v>98</v>
      </c>
      <c r="V159" s="364" t="s">
        <v>98</v>
      </c>
      <c r="W159" s="364" t="s">
        <v>98</v>
      </c>
      <c r="X159" s="364" t="s">
        <v>98</v>
      </c>
      <c r="Y159" s="364" t="s">
        <v>98</v>
      </c>
      <c r="Z159" s="364" t="s">
        <v>98</v>
      </c>
      <c r="AA159" s="364" t="s">
        <v>98</v>
      </c>
      <c r="AB159" s="364" t="s">
        <v>98</v>
      </c>
      <c r="AC159" s="364" t="s">
        <v>98</v>
      </c>
      <c r="AD159" s="364" t="s">
        <v>98</v>
      </c>
    </row>
    <row r="160" spans="1:30" ht="12.75">
      <c r="A160" s="406"/>
      <c r="B160" s="407"/>
      <c r="C160" s="408"/>
      <c r="D160" s="409"/>
      <c r="E160" s="410"/>
      <c r="F160" s="411"/>
      <c r="G160" s="412"/>
      <c r="H160" s="409"/>
      <c r="I160" s="413"/>
      <c r="J160" s="414"/>
      <c r="K160" s="415"/>
      <c r="L160" s="409"/>
      <c r="M160" s="410"/>
      <c r="N160" s="411"/>
      <c r="O160" s="412"/>
      <c r="P160" s="409"/>
      <c r="Q160" s="413"/>
      <c r="R160" s="416"/>
      <c r="S160" s="405"/>
      <c r="T160" s="404"/>
      <c r="U160" s="404"/>
      <c r="V160" s="404"/>
      <c r="W160" s="404"/>
      <c r="X160" s="404"/>
      <c r="Y160" s="404"/>
      <c r="Z160" s="404"/>
      <c r="AA160" s="404"/>
      <c r="AB160" s="404"/>
      <c r="AC160" s="404"/>
      <c r="AD160" s="404"/>
    </row>
    <row r="161" spans="1:30" ht="12.75">
      <c r="A161" s="406"/>
      <c r="B161" s="407"/>
      <c r="C161" s="408"/>
      <c r="D161" s="409"/>
      <c r="E161" s="410"/>
      <c r="F161" s="411"/>
      <c r="G161" s="412"/>
      <c r="H161" s="409"/>
      <c r="I161" s="413"/>
      <c r="J161" s="414"/>
      <c r="K161" s="415"/>
      <c r="L161" s="409"/>
      <c r="M161" s="410"/>
      <c r="N161" s="411"/>
      <c r="O161" s="412"/>
      <c r="P161" s="409"/>
      <c r="Q161" s="413"/>
      <c r="R161" s="416"/>
      <c r="S161" s="405"/>
      <c r="T161" s="404"/>
      <c r="U161" s="404"/>
      <c r="V161" s="404"/>
      <c r="W161" s="404"/>
      <c r="X161" s="404"/>
      <c r="Y161" s="404"/>
      <c r="Z161" s="404"/>
      <c r="AA161" s="404"/>
      <c r="AB161" s="404"/>
      <c r="AC161" s="404"/>
      <c r="AD161" s="404"/>
    </row>
    <row r="162" spans="1:30" ht="12.75">
      <c r="A162" s="406"/>
      <c r="B162" s="407"/>
      <c r="C162" s="408"/>
      <c r="D162" s="409"/>
      <c r="E162" s="410"/>
      <c r="F162" s="411"/>
      <c r="G162" s="412"/>
      <c r="H162" s="409"/>
      <c r="I162" s="413"/>
      <c r="J162" s="414"/>
      <c r="K162" s="415"/>
      <c r="L162" s="409"/>
      <c r="M162" s="410"/>
      <c r="N162" s="411"/>
      <c r="O162" s="412"/>
      <c r="P162" s="409"/>
      <c r="Q162" s="413"/>
      <c r="R162" s="416"/>
      <c r="S162" s="405"/>
      <c r="T162" s="404"/>
      <c r="U162" s="404"/>
      <c r="V162" s="404"/>
      <c r="W162" s="404"/>
      <c r="X162" s="404"/>
      <c r="Y162" s="404"/>
      <c r="Z162" s="404"/>
      <c r="AA162" s="404"/>
      <c r="AB162" s="404"/>
      <c r="AC162" s="404"/>
      <c r="AD162" s="404"/>
    </row>
    <row r="163" spans="1:30" ht="13.5" thickBot="1">
      <c r="A163" s="391"/>
      <c r="B163" s="392"/>
      <c r="C163" s="394"/>
      <c r="D163" s="382"/>
      <c r="E163" s="385"/>
      <c r="F163" s="386"/>
      <c r="G163" s="388"/>
      <c r="H163" s="382"/>
      <c r="I163" s="373"/>
      <c r="J163" s="378"/>
      <c r="K163" s="381"/>
      <c r="L163" s="382"/>
      <c r="M163" s="385"/>
      <c r="N163" s="386"/>
      <c r="O163" s="388"/>
      <c r="P163" s="382"/>
      <c r="Q163" s="373"/>
      <c r="R163" s="374"/>
      <c r="S163" s="376"/>
      <c r="T163" s="365"/>
      <c r="U163" s="365"/>
      <c r="V163" s="365"/>
      <c r="W163" s="365"/>
      <c r="X163" s="365"/>
      <c r="Y163" s="365"/>
      <c r="Z163" s="365"/>
      <c r="AA163" s="365"/>
      <c r="AB163" s="365"/>
      <c r="AC163" s="365"/>
      <c r="AD163" s="365"/>
    </row>
    <row r="164" spans="1:30" ht="12.75">
      <c r="A164" s="389" t="s">
        <v>92</v>
      </c>
      <c r="B164" s="390"/>
      <c r="C164" s="393" t="e">
        <f>C128+C129+C130</f>
        <v>#REF!</v>
      </c>
      <c r="D164" s="380"/>
      <c r="E164" s="383" t="e">
        <f>E128+E129+E130</f>
        <v>#REF!</v>
      </c>
      <c r="F164" s="384"/>
      <c r="G164" s="387">
        <v>5645</v>
      </c>
      <c r="H164" s="380"/>
      <c r="I164" s="371">
        <v>0.11635816465350213</v>
      </c>
      <c r="J164" s="377"/>
      <c r="K164" s="379">
        <v>105991</v>
      </c>
      <c r="L164" s="380"/>
      <c r="M164" s="383">
        <v>107679</v>
      </c>
      <c r="N164" s="384"/>
      <c r="O164" s="387">
        <v>1688</v>
      </c>
      <c r="P164" s="380"/>
      <c r="Q164" s="371">
        <v>0.01592588049928767</v>
      </c>
      <c r="R164" s="372"/>
      <c r="S164" s="375" t="s">
        <v>98</v>
      </c>
      <c r="T164" s="364" t="s">
        <v>98</v>
      </c>
      <c r="U164" s="364" t="s">
        <v>98</v>
      </c>
      <c r="V164" s="364" t="s">
        <v>98</v>
      </c>
      <c r="W164" s="364" t="s">
        <v>98</v>
      </c>
      <c r="X164" s="364" t="s">
        <v>98</v>
      </c>
      <c r="Y164" s="364" t="s">
        <v>98</v>
      </c>
      <c r="Z164" s="364" t="s">
        <v>98</v>
      </c>
      <c r="AA164" s="364" t="s">
        <v>98</v>
      </c>
      <c r="AB164" s="364" t="s">
        <v>98</v>
      </c>
      <c r="AC164" s="364" t="s">
        <v>98</v>
      </c>
      <c r="AD164" s="364" t="s">
        <v>98</v>
      </c>
    </row>
    <row r="165" spans="1:30" ht="12.75">
      <c r="A165" s="406"/>
      <c r="B165" s="407"/>
      <c r="C165" s="408"/>
      <c r="D165" s="409"/>
      <c r="E165" s="410"/>
      <c r="F165" s="411"/>
      <c r="G165" s="412"/>
      <c r="H165" s="409"/>
      <c r="I165" s="413"/>
      <c r="J165" s="414"/>
      <c r="K165" s="415"/>
      <c r="L165" s="409"/>
      <c r="M165" s="410"/>
      <c r="N165" s="411"/>
      <c r="O165" s="412"/>
      <c r="P165" s="409"/>
      <c r="Q165" s="413"/>
      <c r="R165" s="416"/>
      <c r="S165" s="405"/>
      <c r="T165" s="404"/>
      <c r="U165" s="404"/>
      <c r="V165" s="404"/>
      <c r="W165" s="404"/>
      <c r="X165" s="404"/>
      <c r="Y165" s="404"/>
      <c r="Z165" s="404"/>
      <c r="AA165" s="404"/>
      <c r="AB165" s="404"/>
      <c r="AC165" s="404"/>
      <c r="AD165" s="404"/>
    </row>
    <row r="166" spans="1:30" ht="13.5" thickBot="1">
      <c r="A166" s="391"/>
      <c r="B166" s="392"/>
      <c r="C166" s="394"/>
      <c r="D166" s="382"/>
      <c r="E166" s="385"/>
      <c r="F166" s="386"/>
      <c r="G166" s="388"/>
      <c r="H166" s="382"/>
      <c r="I166" s="373"/>
      <c r="J166" s="378"/>
      <c r="K166" s="381"/>
      <c r="L166" s="382"/>
      <c r="M166" s="385"/>
      <c r="N166" s="386"/>
      <c r="O166" s="388"/>
      <c r="P166" s="382"/>
      <c r="Q166" s="373"/>
      <c r="R166" s="374"/>
      <c r="S166" s="376"/>
      <c r="T166" s="365"/>
      <c r="U166" s="365"/>
      <c r="V166" s="365"/>
      <c r="W166" s="365"/>
      <c r="X166" s="365"/>
      <c r="Y166" s="365"/>
      <c r="Z166" s="365"/>
      <c r="AA166" s="365"/>
      <c r="AB166" s="365"/>
      <c r="AC166" s="365"/>
      <c r="AD166" s="365"/>
    </row>
    <row r="167" spans="1:30" ht="12.75">
      <c r="A167" s="389" t="s">
        <v>93</v>
      </c>
      <c r="B167" s="390"/>
      <c r="C167" s="393" t="e">
        <f>C131+C132+C133+C134+C135+C136+C137+C138</f>
        <v>#REF!</v>
      </c>
      <c r="D167" s="380"/>
      <c r="E167" s="383" t="e">
        <f>E131+E132+E133+E134+E135+E136+E137+E138</f>
        <v>#REF!</v>
      </c>
      <c r="F167" s="384"/>
      <c r="G167" s="387">
        <v>44511</v>
      </c>
      <c r="H167" s="380"/>
      <c r="I167" s="371">
        <v>0.052569853384071275</v>
      </c>
      <c r="J167" s="377"/>
      <c r="K167" s="379">
        <v>3337804</v>
      </c>
      <c r="L167" s="380"/>
      <c r="M167" s="383">
        <v>3523794</v>
      </c>
      <c r="N167" s="384"/>
      <c r="O167" s="387">
        <v>185990</v>
      </c>
      <c r="P167" s="380"/>
      <c r="Q167" s="371">
        <v>0.05572226529778268</v>
      </c>
      <c r="R167" s="372"/>
      <c r="S167" s="375" t="s">
        <v>98</v>
      </c>
      <c r="T167" s="364" t="s">
        <v>98</v>
      </c>
      <c r="U167" s="364" t="s">
        <v>98</v>
      </c>
      <c r="V167" s="364" t="s">
        <v>98</v>
      </c>
      <c r="W167" s="364" t="s">
        <v>98</v>
      </c>
      <c r="X167" s="364" t="s">
        <v>98</v>
      </c>
      <c r="Y167" s="364" t="s">
        <v>98</v>
      </c>
      <c r="Z167" s="364" t="s">
        <v>98</v>
      </c>
      <c r="AA167" s="364" t="s">
        <v>98</v>
      </c>
      <c r="AB167" s="364" t="s">
        <v>98</v>
      </c>
      <c r="AC167" s="364" t="s">
        <v>98</v>
      </c>
      <c r="AD167" s="364" t="s">
        <v>98</v>
      </c>
    </row>
    <row r="168" spans="1:30" ht="12.75">
      <c r="A168" s="406"/>
      <c r="B168" s="407"/>
      <c r="C168" s="408"/>
      <c r="D168" s="409"/>
      <c r="E168" s="410"/>
      <c r="F168" s="411"/>
      <c r="G168" s="412"/>
      <c r="H168" s="409"/>
      <c r="I168" s="413"/>
      <c r="J168" s="414"/>
      <c r="K168" s="415"/>
      <c r="L168" s="409"/>
      <c r="M168" s="410"/>
      <c r="N168" s="411"/>
      <c r="O168" s="412"/>
      <c r="P168" s="409"/>
      <c r="Q168" s="413"/>
      <c r="R168" s="416"/>
      <c r="S168" s="405"/>
      <c r="T168" s="404"/>
      <c r="U168" s="404"/>
      <c r="V168" s="404"/>
      <c r="W168" s="404"/>
      <c r="X168" s="404"/>
      <c r="Y168" s="404"/>
      <c r="Z168" s="404"/>
      <c r="AA168" s="404"/>
      <c r="AB168" s="404"/>
      <c r="AC168" s="404"/>
      <c r="AD168" s="404"/>
    </row>
    <row r="169" spans="1:30" ht="12.75">
      <c r="A169" s="406"/>
      <c r="B169" s="407"/>
      <c r="C169" s="408"/>
      <c r="D169" s="409"/>
      <c r="E169" s="410"/>
      <c r="F169" s="411"/>
      <c r="G169" s="412"/>
      <c r="H169" s="409"/>
      <c r="I169" s="413"/>
      <c r="J169" s="414"/>
      <c r="K169" s="415"/>
      <c r="L169" s="409"/>
      <c r="M169" s="410"/>
      <c r="N169" s="411"/>
      <c r="O169" s="412"/>
      <c r="P169" s="409"/>
      <c r="Q169" s="413"/>
      <c r="R169" s="416"/>
      <c r="S169" s="405"/>
      <c r="T169" s="404"/>
      <c r="U169" s="404"/>
      <c r="V169" s="404"/>
      <c r="W169" s="404"/>
      <c r="X169" s="404"/>
      <c r="Y169" s="404"/>
      <c r="Z169" s="404"/>
      <c r="AA169" s="404"/>
      <c r="AB169" s="404"/>
      <c r="AC169" s="404"/>
      <c r="AD169" s="404"/>
    </row>
    <row r="170" spans="1:30" ht="12.75">
      <c r="A170" s="406"/>
      <c r="B170" s="407"/>
      <c r="C170" s="408"/>
      <c r="D170" s="409"/>
      <c r="E170" s="410"/>
      <c r="F170" s="411"/>
      <c r="G170" s="412"/>
      <c r="H170" s="409"/>
      <c r="I170" s="413"/>
      <c r="J170" s="414"/>
      <c r="K170" s="415"/>
      <c r="L170" s="409"/>
      <c r="M170" s="410"/>
      <c r="N170" s="411"/>
      <c r="O170" s="412"/>
      <c r="P170" s="409"/>
      <c r="Q170" s="413"/>
      <c r="R170" s="416"/>
      <c r="S170" s="405"/>
      <c r="T170" s="404"/>
      <c r="U170" s="404"/>
      <c r="V170" s="404"/>
      <c r="W170" s="404"/>
      <c r="X170" s="404"/>
      <c r="Y170" s="404"/>
      <c r="Z170" s="404"/>
      <c r="AA170" s="404"/>
      <c r="AB170" s="404"/>
      <c r="AC170" s="404"/>
      <c r="AD170" s="404"/>
    </row>
    <row r="171" spans="1:30" ht="12.75">
      <c r="A171" s="406"/>
      <c r="B171" s="407"/>
      <c r="C171" s="408"/>
      <c r="D171" s="409"/>
      <c r="E171" s="410"/>
      <c r="F171" s="411"/>
      <c r="G171" s="412"/>
      <c r="H171" s="409"/>
      <c r="I171" s="413"/>
      <c r="J171" s="414"/>
      <c r="K171" s="415"/>
      <c r="L171" s="409"/>
      <c r="M171" s="410"/>
      <c r="N171" s="411"/>
      <c r="O171" s="412"/>
      <c r="P171" s="409"/>
      <c r="Q171" s="413"/>
      <c r="R171" s="416"/>
      <c r="S171" s="405"/>
      <c r="T171" s="404"/>
      <c r="U171" s="404"/>
      <c r="V171" s="404"/>
      <c r="W171" s="404"/>
      <c r="X171" s="404"/>
      <c r="Y171" s="404"/>
      <c r="Z171" s="404"/>
      <c r="AA171" s="404"/>
      <c r="AB171" s="404"/>
      <c r="AC171" s="404"/>
      <c r="AD171" s="404"/>
    </row>
    <row r="172" spans="1:30" ht="12.75">
      <c r="A172" s="406"/>
      <c r="B172" s="407"/>
      <c r="C172" s="408"/>
      <c r="D172" s="409"/>
      <c r="E172" s="410"/>
      <c r="F172" s="411"/>
      <c r="G172" s="412"/>
      <c r="H172" s="409"/>
      <c r="I172" s="413"/>
      <c r="J172" s="414"/>
      <c r="K172" s="415"/>
      <c r="L172" s="409"/>
      <c r="M172" s="410"/>
      <c r="N172" s="411"/>
      <c r="O172" s="412"/>
      <c r="P172" s="409"/>
      <c r="Q172" s="413"/>
      <c r="R172" s="416"/>
      <c r="S172" s="405"/>
      <c r="T172" s="404"/>
      <c r="U172" s="404"/>
      <c r="V172" s="404"/>
      <c r="W172" s="404"/>
      <c r="X172" s="404"/>
      <c r="Y172" s="404"/>
      <c r="Z172" s="404"/>
      <c r="AA172" s="404"/>
      <c r="AB172" s="404"/>
      <c r="AC172" s="404"/>
      <c r="AD172" s="404"/>
    </row>
    <row r="173" spans="1:30" ht="12.75">
      <c r="A173" s="406"/>
      <c r="B173" s="407"/>
      <c r="C173" s="408"/>
      <c r="D173" s="409"/>
      <c r="E173" s="410"/>
      <c r="F173" s="411"/>
      <c r="G173" s="412"/>
      <c r="H173" s="409"/>
      <c r="I173" s="413"/>
      <c r="J173" s="414"/>
      <c r="K173" s="415"/>
      <c r="L173" s="409"/>
      <c r="M173" s="410"/>
      <c r="N173" s="411"/>
      <c r="O173" s="412"/>
      <c r="P173" s="409"/>
      <c r="Q173" s="413"/>
      <c r="R173" s="416"/>
      <c r="S173" s="405"/>
      <c r="T173" s="404"/>
      <c r="U173" s="404"/>
      <c r="V173" s="404"/>
      <c r="W173" s="404"/>
      <c r="X173" s="404"/>
      <c r="Y173" s="404"/>
      <c r="Z173" s="404"/>
      <c r="AA173" s="404"/>
      <c r="AB173" s="404"/>
      <c r="AC173" s="404"/>
      <c r="AD173" s="404"/>
    </row>
    <row r="174" spans="1:30" ht="13.5" thickBot="1">
      <c r="A174" s="391"/>
      <c r="B174" s="392"/>
      <c r="C174" s="394"/>
      <c r="D174" s="382"/>
      <c r="E174" s="385"/>
      <c r="F174" s="386"/>
      <c r="G174" s="388"/>
      <c r="H174" s="382"/>
      <c r="I174" s="373"/>
      <c r="J174" s="378"/>
      <c r="K174" s="381"/>
      <c r="L174" s="382"/>
      <c r="M174" s="385"/>
      <c r="N174" s="386"/>
      <c r="O174" s="388"/>
      <c r="P174" s="382"/>
      <c r="Q174" s="373"/>
      <c r="R174" s="374"/>
      <c r="S174" s="376"/>
      <c r="T174" s="365"/>
      <c r="U174" s="365"/>
      <c r="V174" s="365"/>
      <c r="W174" s="365"/>
      <c r="X174" s="365"/>
      <c r="Y174" s="365"/>
      <c r="Z174" s="365"/>
      <c r="AA174" s="365"/>
      <c r="AB174" s="365"/>
      <c r="AC174" s="365"/>
      <c r="AD174" s="365"/>
    </row>
    <row r="175" spans="1:30" ht="12.75">
      <c r="A175" s="389" t="s">
        <v>94</v>
      </c>
      <c r="B175" s="390"/>
      <c r="C175" s="393" t="e">
        <f>C139+C140+C141</f>
        <v>#REF!</v>
      </c>
      <c r="D175" s="380"/>
      <c r="E175" s="383" t="e">
        <f>E139+E140+E141</f>
        <v>#REF!</v>
      </c>
      <c r="F175" s="384"/>
      <c r="G175" s="387">
        <v>90807</v>
      </c>
      <c r="H175" s="380"/>
      <c r="I175" s="371">
        <v>0.0992010994305117</v>
      </c>
      <c r="J175" s="377"/>
      <c r="K175" s="379">
        <v>2740871</v>
      </c>
      <c r="L175" s="380"/>
      <c r="M175" s="383">
        <v>3123878</v>
      </c>
      <c r="N175" s="384"/>
      <c r="O175" s="387">
        <v>383007</v>
      </c>
      <c r="P175" s="380"/>
      <c r="Q175" s="371">
        <v>0.13973915591065755</v>
      </c>
      <c r="R175" s="372"/>
      <c r="S175" s="375" t="s">
        <v>98</v>
      </c>
      <c r="T175" s="364" t="s">
        <v>98</v>
      </c>
      <c r="U175" s="364" t="s">
        <v>98</v>
      </c>
      <c r="V175" s="364" t="s">
        <v>98</v>
      </c>
      <c r="W175" s="364" t="s">
        <v>98</v>
      </c>
      <c r="X175" s="364" t="s">
        <v>98</v>
      </c>
      <c r="Y175" s="364" t="s">
        <v>98</v>
      </c>
      <c r="Z175" s="364" t="s">
        <v>98</v>
      </c>
      <c r="AA175" s="364" t="s">
        <v>98</v>
      </c>
      <c r="AB175" s="364" t="s">
        <v>98</v>
      </c>
      <c r="AC175" s="364" t="s">
        <v>98</v>
      </c>
      <c r="AD175" s="364" t="s">
        <v>98</v>
      </c>
    </row>
    <row r="176" spans="1:30" ht="12.75">
      <c r="A176" s="406"/>
      <c r="B176" s="407"/>
      <c r="C176" s="408"/>
      <c r="D176" s="409"/>
      <c r="E176" s="410"/>
      <c r="F176" s="411"/>
      <c r="G176" s="412"/>
      <c r="H176" s="409"/>
      <c r="I176" s="413"/>
      <c r="J176" s="414"/>
      <c r="K176" s="415"/>
      <c r="L176" s="409"/>
      <c r="M176" s="410"/>
      <c r="N176" s="411"/>
      <c r="O176" s="412"/>
      <c r="P176" s="409"/>
      <c r="Q176" s="413"/>
      <c r="R176" s="416"/>
      <c r="S176" s="405"/>
      <c r="T176" s="404"/>
      <c r="U176" s="404"/>
      <c r="V176" s="404"/>
      <c r="W176" s="404"/>
      <c r="X176" s="404"/>
      <c r="Y176" s="404"/>
      <c r="Z176" s="404"/>
      <c r="AA176" s="404"/>
      <c r="AB176" s="404"/>
      <c r="AC176" s="404"/>
      <c r="AD176" s="404"/>
    </row>
    <row r="177" spans="1:30" ht="13.5" thickBot="1">
      <c r="A177" s="391"/>
      <c r="B177" s="392"/>
      <c r="C177" s="394"/>
      <c r="D177" s="382"/>
      <c r="E177" s="385"/>
      <c r="F177" s="386"/>
      <c r="G177" s="388"/>
      <c r="H177" s="382"/>
      <c r="I177" s="373"/>
      <c r="J177" s="378"/>
      <c r="K177" s="381"/>
      <c r="L177" s="382"/>
      <c r="M177" s="385"/>
      <c r="N177" s="386"/>
      <c r="O177" s="388"/>
      <c r="P177" s="382"/>
      <c r="Q177" s="373"/>
      <c r="R177" s="374"/>
      <c r="S177" s="376"/>
      <c r="T177" s="365"/>
      <c r="U177" s="365"/>
      <c r="V177" s="365"/>
      <c r="W177" s="365"/>
      <c r="X177" s="365"/>
      <c r="Y177" s="365"/>
      <c r="Z177" s="365"/>
      <c r="AA177" s="365"/>
      <c r="AB177" s="365"/>
      <c r="AC177" s="365"/>
      <c r="AD177" s="365"/>
    </row>
    <row r="178" spans="1:30" ht="13.5" thickBot="1">
      <c r="A178" s="401" t="s">
        <v>95</v>
      </c>
      <c r="B178" s="402"/>
      <c r="C178" s="403" t="e">
        <f>C142</f>
        <v>#REF!</v>
      </c>
      <c r="D178" s="400"/>
      <c r="E178" s="399" t="e">
        <f>E142</f>
        <v>#REF!</v>
      </c>
      <c r="F178" s="399"/>
      <c r="G178" s="400">
        <v>8516</v>
      </c>
      <c r="H178" s="400"/>
      <c r="I178" s="395">
        <v>0.05708004343338202</v>
      </c>
      <c r="J178" s="396"/>
      <c r="K178" s="397">
        <v>612710</v>
      </c>
      <c r="L178" s="398"/>
      <c r="M178" s="399">
        <v>669678</v>
      </c>
      <c r="N178" s="399"/>
      <c r="O178" s="400">
        <v>56968</v>
      </c>
      <c r="P178" s="400"/>
      <c r="Q178" s="395">
        <v>0.09297710172838691</v>
      </c>
      <c r="R178" s="373"/>
      <c r="S178" s="288"/>
      <c r="T178" s="287"/>
      <c r="U178" s="287"/>
      <c r="V178" s="287"/>
      <c r="W178" s="287"/>
      <c r="X178" s="287"/>
      <c r="Y178" s="287"/>
      <c r="Z178" s="287"/>
      <c r="AA178" s="287"/>
      <c r="AB178" s="287"/>
      <c r="AC178" s="287"/>
      <c r="AD178" s="287"/>
    </row>
    <row r="179" spans="1:30" ht="12.75">
      <c r="A179" s="389" t="s">
        <v>96</v>
      </c>
      <c r="B179" s="390"/>
      <c r="C179" s="393" t="e">
        <f>C143+C144</f>
        <v>#REF!</v>
      </c>
      <c r="D179" s="380"/>
      <c r="E179" s="383" t="e">
        <f>E143+E144</f>
        <v>#REF!</v>
      </c>
      <c r="F179" s="384"/>
      <c r="G179" s="387">
        <v>-18116</v>
      </c>
      <c r="H179" s="380"/>
      <c r="I179" s="371">
        <v>-0.06393573957020893</v>
      </c>
      <c r="J179" s="377"/>
      <c r="K179" s="379">
        <v>844546</v>
      </c>
      <c r="L179" s="380"/>
      <c r="M179" s="383">
        <v>879771</v>
      </c>
      <c r="N179" s="384"/>
      <c r="O179" s="387">
        <v>35225</v>
      </c>
      <c r="P179" s="380"/>
      <c r="Q179" s="371">
        <v>0.041708799757502746</v>
      </c>
      <c r="R179" s="372"/>
      <c r="S179" s="375" t="s">
        <v>98</v>
      </c>
      <c r="T179" s="364" t="s">
        <v>98</v>
      </c>
      <c r="U179" s="364" t="s">
        <v>98</v>
      </c>
      <c r="V179" s="364" t="s">
        <v>98</v>
      </c>
      <c r="W179" s="364" t="s">
        <v>98</v>
      </c>
      <c r="X179" s="364" t="s">
        <v>98</v>
      </c>
      <c r="Y179" s="364" t="s">
        <v>98</v>
      </c>
      <c r="Z179" s="364" t="s">
        <v>98</v>
      </c>
      <c r="AA179" s="364" t="s">
        <v>98</v>
      </c>
      <c r="AB179" s="364" t="s">
        <v>98</v>
      </c>
      <c r="AC179" s="364" t="s">
        <v>98</v>
      </c>
      <c r="AD179" s="364" t="s">
        <v>98</v>
      </c>
    </row>
    <row r="180" spans="1:30" ht="13.5" thickBot="1">
      <c r="A180" s="391"/>
      <c r="B180" s="392"/>
      <c r="C180" s="394"/>
      <c r="D180" s="382"/>
      <c r="E180" s="385"/>
      <c r="F180" s="386"/>
      <c r="G180" s="388"/>
      <c r="H180" s="382"/>
      <c r="I180" s="373"/>
      <c r="J180" s="378"/>
      <c r="K180" s="381"/>
      <c r="L180" s="382"/>
      <c r="M180" s="385"/>
      <c r="N180" s="386"/>
      <c r="O180" s="388"/>
      <c r="P180" s="382"/>
      <c r="Q180" s="373"/>
      <c r="R180" s="374"/>
      <c r="S180" s="376"/>
      <c r="T180" s="365"/>
      <c r="U180" s="365"/>
      <c r="V180" s="365"/>
      <c r="W180" s="365"/>
      <c r="X180" s="365"/>
      <c r="Y180" s="365"/>
      <c r="Z180" s="365"/>
      <c r="AA180" s="365"/>
      <c r="AB180" s="365"/>
      <c r="AC180" s="365"/>
      <c r="AD180" s="365"/>
    </row>
    <row r="181" spans="1:30" ht="12.75">
      <c r="A181" s="389" t="s">
        <v>97</v>
      </c>
      <c r="B181" s="390"/>
      <c r="C181" s="393" t="e">
        <f>C145+C146</f>
        <v>#REF!</v>
      </c>
      <c r="D181" s="380"/>
      <c r="E181" s="383" t="e">
        <f>E145+E146</f>
        <v>#REF!</v>
      </c>
      <c r="F181" s="384"/>
      <c r="G181" s="387">
        <v>15818</v>
      </c>
      <c r="H181" s="380"/>
      <c r="I181" s="371">
        <v>0.06118415199724603</v>
      </c>
      <c r="J181" s="377"/>
      <c r="K181" s="379">
        <v>750346</v>
      </c>
      <c r="L181" s="380"/>
      <c r="M181" s="383">
        <v>863905</v>
      </c>
      <c r="N181" s="384"/>
      <c r="O181" s="387">
        <v>113559</v>
      </c>
      <c r="P181" s="380"/>
      <c r="Q181" s="371">
        <v>0.15134218080725415</v>
      </c>
      <c r="R181" s="372"/>
      <c r="S181" s="375" t="s">
        <v>98</v>
      </c>
      <c r="T181" s="364" t="s">
        <v>98</v>
      </c>
      <c r="U181" s="364" t="s">
        <v>98</v>
      </c>
      <c r="V181" s="364" t="s">
        <v>98</v>
      </c>
      <c r="W181" s="364" t="s">
        <v>98</v>
      </c>
      <c r="X181" s="364" t="s">
        <v>98</v>
      </c>
      <c r="Y181" s="364" t="s">
        <v>98</v>
      </c>
      <c r="Z181" s="364" t="s">
        <v>98</v>
      </c>
      <c r="AA181" s="364" t="s">
        <v>98</v>
      </c>
      <c r="AB181" s="364" t="s">
        <v>98</v>
      </c>
      <c r="AC181" s="364" t="s">
        <v>98</v>
      </c>
      <c r="AD181" s="364" t="s">
        <v>98</v>
      </c>
    </row>
    <row r="182" spans="1:30" ht="13.5" thickBot="1">
      <c r="A182" s="391"/>
      <c r="B182" s="392"/>
      <c r="C182" s="394"/>
      <c r="D182" s="382"/>
      <c r="E182" s="385"/>
      <c r="F182" s="386"/>
      <c r="G182" s="388"/>
      <c r="H182" s="382"/>
      <c r="I182" s="373"/>
      <c r="J182" s="378"/>
      <c r="K182" s="381"/>
      <c r="L182" s="382"/>
      <c r="M182" s="385"/>
      <c r="N182" s="386"/>
      <c r="O182" s="388"/>
      <c r="P182" s="382"/>
      <c r="Q182" s="373"/>
      <c r="R182" s="374"/>
      <c r="S182" s="376"/>
      <c r="T182" s="365"/>
      <c r="U182" s="365"/>
      <c r="V182" s="365"/>
      <c r="W182" s="365"/>
      <c r="X182" s="365"/>
      <c r="Y182" s="365"/>
      <c r="Z182" s="365"/>
      <c r="AA182" s="365"/>
      <c r="AB182" s="365"/>
      <c r="AC182" s="365"/>
      <c r="AD182" s="365"/>
    </row>
    <row r="183" spans="1:30" ht="13.5" thickBot="1">
      <c r="A183" s="289"/>
      <c r="B183" s="290" t="s">
        <v>6</v>
      </c>
      <c r="C183" s="366" t="e">
        <f>SUM(C154:C182)</f>
        <v>#REF!</v>
      </c>
      <c r="D183" s="366"/>
      <c r="E183" s="366" t="e">
        <f>SUM(E154:E182)</f>
        <v>#REF!</v>
      </c>
      <c r="F183" s="366"/>
      <c r="G183" s="366">
        <v>191573</v>
      </c>
      <c r="H183" s="366"/>
      <c r="I183" s="367">
        <v>0.055754445632190563</v>
      </c>
      <c r="J183" s="368"/>
      <c r="K183" s="369">
        <v>11204466</v>
      </c>
      <c r="L183" s="366"/>
      <c r="M183" s="366">
        <v>12041157</v>
      </c>
      <c r="N183" s="366"/>
      <c r="O183" s="366">
        <v>836691</v>
      </c>
      <c r="P183" s="366"/>
      <c r="Q183" s="367">
        <v>0.07467477700409808</v>
      </c>
      <c r="R183" s="370"/>
      <c r="S183" s="291"/>
      <c r="T183" s="292"/>
      <c r="U183" s="293"/>
      <c r="V183" s="293"/>
      <c r="W183" s="293"/>
      <c r="X183" s="293"/>
      <c r="Y183" s="293"/>
      <c r="Z183" s="293"/>
      <c r="AA183" s="293"/>
      <c r="AB183" s="293"/>
      <c r="AC183" s="293"/>
      <c r="AD183" s="294"/>
    </row>
  </sheetData>
  <mergeCells count="526">
    <mergeCell ref="K147:L147"/>
    <mergeCell ref="M147:N147"/>
    <mergeCell ref="O147:P147"/>
    <mergeCell ref="Q147:R147"/>
    <mergeCell ref="C147:D147"/>
    <mergeCell ref="E147:F147"/>
    <mergeCell ref="G147:H147"/>
    <mergeCell ref="I147:J147"/>
    <mergeCell ref="Q145:R145"/>
    <mergeCell ref="C146:D146"/>
    <mergeCell ref="E146:F146"/>
    <mergeCell ref="G146:H146"/>
    <mergeCell ref="I146:J146"/>
    <mergeCell ref="K146:L146"/>
    <mergeCell ref="M146:N146"/>
    <mergeCell ref="O146:P146"/>
    <mergeCell ref="Q146:R146"/>
    <mergeCell ref="I145:J145"/>
    <mergeCell ref="K145:L145"/>
    <mergeCell ref="M145:N145"/>
    <mergeCell ref="O145:P145"/>
    <mergeCell ref="A145:A146"/>
    <mergeCell ref="C145:D145"/>
    <mergeCell ref="E145:F145"/>
    <mergeCell ref="G145:H145"/>
    <mergeCell ref="Q143:R143"/>
    <mergeCell ref="C144:D144"/>
    <mergeCell ref="E144:F144"/>
    <mergeCell ref="G144:H144"/>
    <mergeCell ref="I144:J144"/>
    <mergeCell ref="K144:L144"/>
    <mergeCell ref="M144:N144"/>
    <mergeCell ref="O144:P144"/>
    <mergeCell ref="Q144:R144"/>
    <mergeCell ref="I143:J143"/>
    <mergeCell ref="K143:L143"/>
    <mergeCell ref="M143:N143"/>
    <mergeCell ref="O143:P143"/>
    <mergeCell ref="A143:A144"/>
    <mergeCell ref="C143:D143"/>
    <mergeCell ref="E143:F143"/>
    <mergeCell ref="G143:H143"/>
    <mergeCell ref="Q141:R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I141:J141"/>
    <mergeCell ref="Q139:R139"/>
    <mergeCell ref="K140:L140"/>
    <mergeCell ref="M140:N140"/>
    <mergeCell ref="O140:P140"/>
    <mergeCell ref="Q140:R140"/>
    <mergeCell ref="I140:J140"/>
    <mergeCell ref="K141:L141"/>
    <mergeCell ref="M141:N141"/>
    <mergeCell ref="O141:P141"/>
    <mergeCell ref="I139:J139"/>
    <mergeCell ref="K139:L139"/>
    <mergeCell ref="M139:N139"/>
    <mergeCell ref="O139:P139"/>
    <mergeCell ref="A139:A141"/>
    <mergeCell ref="C139:D139"/>
    <mergeCell ref="E139:F139"/>
    <mergeCell ref="G139:H139"/>
    <mergeCell ref="C141:D141"/>
    <mergeCell ref="E141:F141"/>
    <mergeCell ref="G141:H141"/>
    <mergeCell ref="C140:D140"/>
    <mergeCell ref="E140:F140"/>
    <mergeCell ref="G140:H140"/>
    <mergeCell ref="K138:L138"/>
    <mergeCell ref="M138:N138"/>
    <mergeCell ref="O138:P138"/>
    <mergeCell ref="Q138:R138"/>
    <mergeCell ref="C138:D138"/>
    <mergeCell ref="E138:F138"/>
    <mergeCell ref="G138:H138"/>
    <mergeCell ref="I138:J138"/>
    <mergeCell ref="Q136:R136"/>
    <mergeCell ref="C137:D137"/>
    <mergeCell ref="E137:F137"/>
    <mergeCell ref="G137:H137"/>
    <mergeCell ref="I137:J137"/>
    <mergeCell ref="K137:L137"/>
    <mergeCell ref="M137:N137"/>
    <mergeCell ref="O137:P137"/>
    <mergeCell ref="Q137:R137"/>
    <mergeCell ref="Q135:R135"/>
    <mergeCell ref="M133:N133"/>
    <mergeCell ref="O133:P133"/>
    <mergeCell ref="C136:D136"/>
    <mergeCell ref="E136:F136"/>
    <mergeCell ref="G136:H136"/>
    <mergeCell ref="I136:J136"/>
    <mergeCell ref="K136:L136"/>
    <mergeCell ref="M136:N136"/>
    <mergeCell ref="O136:P136"/>
    <mergeCell ref="Q133:R133"/>
    <mergeCell ref="K134:L134"/>
    <mergeCell ref="M134:N134"/>
    <mergeCell ref="O134:P134"/>
    <mergeCell ref="Q134:R134"/>
    <mergeCell ref="G134:H134"/>
    <mergeCell ref="I134:J134"/>
    <mergeCell ref="M135:N135"/>
    <mergeCell ref="O135:P135"/>
    <mergeCell ref="Q131:R131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I131:J131"/>
    <mergeCell ref="M131:N131"/>
    <mergeCell ref="O131:P131"/>
    <mergeCell ref="A131:A138"/>
    <mergeCell ref="C131:D131"/>
    <mergeCell ref="E131:F131"/>
    <mergeCell ref="G131:H131"/>
    <mergeCell ref="C133:D133"/>
    <mergeCell ref="E133:F133"/>
    <mergeCell ref="G133:H133"/>
    <mergeCell ref="I133:J133"/>
    <mergeCell ref="C135:D135"/>
    <mergeCell ref="E135:F135"/>
    <mergeCell ref="G135:H135"/>
    <mergeCell ref="K130:L130"/>
    <mergeCell ref="K131:L131"/>
    <mergeCell ref="K133:L133"/>
    <mergeCell ref="K135:L135"/>
    <mergeCell ref="I135:J135"/>
    <mergeCell ref="C134:D134"/>
    <mergeCell ref="E134:F134"/>
    <mergeCell ref="M130:N130"/>
    <mergeCell ref="O130:P130"/>
    <mergeCell ref="Q130:R130"/>
    <mergeCell ref="C130:D130"/>
    <mergeCell ref="E130:F130"/>
    <mergeCell ref="G130:H130"/>
    <mergeCell ref="I130:J130"/>
    <mergeCell ref="Q128:R128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O127:P127"/>
    <mergeCell ref="Q127:R127"/>
    <mergeCell ref="A128:A130"/>
    <mergeCell ref="C128:D128"/>
    <mergeCell ref="E128:F128"/>
    <mergeCell ref="G128:H128"/>
    <mergeCell ref="I128:J128"/>
    <mergeCell ref="K128:L128"/>
    <mergeCell ref="M128:N128"/>
    <mergeCell ref="O128:P128"/>
    <mergeCell ref="I125:J125"/>
    <mergeCell ref="I127:J127"/>
    <mergeCell ref="K127:L127"/>
    <mergeCell ref="M127:N127"/>
    <mergeCell ref="K126:L126"/>
    <mergeCell ref="M126:N126"/>
    <mergeCell ref="K125:L125"/>
    <mergeCell ref="M125:N125"/>
    <mergeCell ref="O126:P126"/>
    <mergeCell ref="Q126:R126"/>
    <mergeCell ref="C126:D126"/>
    <mergeCell ref="E126:F126"/>
    <mergeCell ref="G126:H126"/>
    <mergeCell ref="I126:J126"/>
    <mergeCell ref="O125:P125"/>
    <mergeCell ref="Q123:R123"/>
    <mergeCell ref="K124:L124"/>
    <mergeCell ref="M124:N124"/>
    <mergeCell ref="O124:P124"/>
    <mergeCell ref="Q124:R124"/>
    <mergeCell ref="Q125:R125"/>
    <mergeCell ref="C124:D124"/>
    <mergeCell ref="E124:F124"/>
    <mergeCell ref="G124:H124"/>
    <mergeCell ref="I124:J124"/>
    <mergeCell ref="I123:J123"/>
    <mergeCell ref="K123:L123"/>
    <mergeCell ref="M123:N123"/>
    <mergeCell ref="O123:P123"/>
    <mergeCell ref="A123:A127"/>
    <mergeCell ref="C123:D123"/>
    <mergeCell ref="E123:F123"/>
    <mergeCell ref="G123:H123"/>
    <mergeCell ref="C125:D125"/>
    <mergeCell ref="E125:F125"/>
    <mergeCell ref="G125:H125"/>
    <mergeCell ref="C127:D127"/>
    <mergeCell ref="E127:F127"/>
    <mergeCell ref="G127:H127"/>
    <mergeCell ref="Q121:R121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I121:J121"/>
    <mergeCell ref="K121:L121"/>
    <mergeCell ref="M121:N121"/>
    <mergeCell ref="O121:P121"/>
    <mergeCell ref="A121:A122"/>
    <mergeCell ref="C121:D121"/>
    <mergeCell ref="E121:F121"/>
    <mergeCell ref="G121:H121"/>
    <mergeCell ref="K120:L120"/>
    <mergeCell ref="M120:N120"/>
    <mergeCell ref="O120:P120"/>
    <mergeCell ref="Q120:R120"/>
    <mergeCell ref="C120:D120"/>
    <mergeCell ref="E120:F120"/>
    <mergeCell ref="G120:H120"/>
    <mergeCell ref="I120:J120"/>
    <mergeCell ref="Q118:R118"/>
    <mergeCell ref="C119:D119"/>
    <mergeCell ref="E119:F119"/>
    <mergeCell ref="G119:H119"/>
    <mergeCell ref="I119:J119"/>
    <mergeCell ref="K119:L119"/>
    <mergeCell ref="M119:N119"/>
    <mergeCell ref="O119:P119"/>
    <mergeCell ref="Q119:R119"/>
    <mergeCell ref="O117:P117"/>
    <mergeCell ref="Q117:R117"/>
    <mergeCell ref="A118:A120"/>
    <mergeCell ref="C118:D118"/>
    <mergeCell ref="E118:F118"/>
    <mergeCell ref="G118:H118"/>
    <mergeCell ref="I118:J118"/>
    <mergeCell ref="K118:L118"/>
    <mergeCell ref="M118:N118"/>
    <mergeCell ref="O118:P118"/>
    <mergeCell ref="A102:A104"/>
    <mergeCell ref="A106:A107"/>
    <mergeCell ref="A108:A109"/>
    <mergeCell ref="C116:J116"/>
    <mergeCell ref="A115:A117"/>
    <mergeCell ref="B115:B117"/>
    <mergeCell ref="C117:D117"/>
    <mergeCell ref="E117:F117"/>
    <mergeCell ref="G117:H117"/>
    <mergeCell ref="I117:J117"/>
    <mergeCell ref="A28:A30"/>
    <mergeCell ref="A32:A33"/>
    <mergeCell ref="A34:A35"/>
    <mergeCell ref="A94:A101"/>
    <mergeCell ref="A41:A43"/>
    <mergeCell ref="A44:A46"/>
    <mergeCell ref="A47:A48"/>
    <mergeCell ref="A49:A53"/>
    <mergeCell ref="A54:A56"/>
    <mergeCell ref="A57:A64"/>
    <mergeCell ref="A10:A11"/>
    <mergeCell ref="A12:A16"/>
    <mergeCell ref="A17:A19"/>
    <mergeCell ref="A20:A27"/>
    <mergeCell ref="B4:B6"/>
    <mergeCell ref="A4:A6"/>
    <mergeCell ref="C4:J4"/>
    <mergeCell ref="A7:A9"/>
    <mergeCell ref="B41:B43"/>
    <mergeCell ref="C41:J41"/>
    <mergeCell ref="K41:R41"/>
    <mergeCell ref="C42:F42"/>
    <mergeCell ref="G42:J42"/>
    <mergeCell ref="A65:A67"/>
    <mergeCell ref="A69:A70"/>
    <mergeCell ref="A71:A72"/>
    <mergeCell ref="A78:A80"/>
    <mergeCell ref="B78:B80"/>
    <mergeCell ref="C78:J78"/>
    <mergeCell ref="K78:R78"/>
    <mergeCell ref="C79:F79"/>
    <mergeCell ref="G79:J79"/>
    <mergeCell ref="K79:N79"/>
    <mergeCell ref="O79:R79"/>
    <mergeCell ref="A81:A83"/>
    <mergeCell ref="A84:A85"/>
    <mergeCell ref="A86:A90"/>
    <mergeCell ref="A91:A93"/>
    <mergeCell ref="S38:AD42"/>
    <mergeCell ref="C2:R2"/>
    <mergeCell ref="S1:AD5"/>
    <mergeCell ref="O42:R42"/>
    <mergeCell ref="K42:N42"/>
    <mergeCell ref="C1:R1"/>
    <mergeCell ref="K4:R4"/>
    <mergeCell ref="C5:F5"/>
    <mergeCell ref="G5:J5"/>
    <mergeCell ref="K5:N5"/>
    <mergeCell ref="C115:R115"/>
    <mergeCell ref="C3:R3"/>
    <mergeCell ref="C77:R77"/>
    <mergeCell ref="C38:R38"/>
    <mergeCell ref="C39:R39"/>
    <mergeCell ref="C40:R40"/>
    <mergeCell ref="O5:R5"/>
    <mergeCell ref="K117:L117"/>
    <mergeCell ref="M117:N117"/>
    <mergeCell ref="S112:AD116"/>
    <mergeCell ref="S75:AD79"/>
    <mergeCell ref="C112:R112"/>
    <mergeCell ref="C113:R113"/>
    <mergeCell ref="C75:R75"/>
    <mergeCell ref="C76:R76"/>
    <mergeCell ref="K116:R116"/>
    <mergeCell ref="C114:R114"/>
    <mergeCell ref="C148:R148"/>
    <mergeCell ref="S148:AD152"/>
    <mergeCell ref="C149:R149"/>
    <mergeCell ref="C150:R150"/>
    <mergeCell ref="A151:B153"/>
    <mergeCell ref="C151:R151"/>
    <mergeCell ref="C152:J152"/>
    <mergeCell ref="K152:R152"/>
    <mergeCell ref="C153:D153"/>
    <mergeCell ref="E153:F153"/>
    <mergeCell ref="G153:H153"/>
    <mergeCell ref="I153:J153"/>
    <mergeCell ref="K153:L153"/>
    <mergeCell ref="M153:N153"/>
    <mergeCell ref="O153:P153"/>
    <mergeCell ref="Q153:R153"/>
    <mergeCell ref="A154:B156"/>
    <mergeCell ref="C154:D156"/>
    <mergeCell ref="E154:F156"/>
    <mergeCell ref="G154:H156"/>
    <mergeCell ref="I154:J156"/>
    <mergeCell ref="K154:L156"/>
    <mergeCell ref="M154:N156"/>
    <mergeCell ref="O154:P156"/>
    <mergeCell ref="Q154:R156"/>
    <mergeCell ref="S154:S156"/>
    <mergeCell ref="T154:T156"/>
    <mergeCell ref="U154:U156"/>
    <mergeCell ref="V154:V156"/>
    <mergeCell ref="W154:W156"/>
    <mergeCell ref="X154:X156"/>
    <mergeCell ref="Y154:Y156"/>
    <mergeCell ref="Z154:Z156"/>
    <mergeCell ref="AA154:AA156"/>
    <mergeCell ref="AB154:AB156"/>
    <mergeCell ref="AC154:AC156"/>
    <mergeCell ref="AD154:AD156"/>
    <mergeCell ref="A157:B158"/>
    <mergeCell ref="C157:D158"/>
    <mergeCell ref="E157:F158"/>
    <mergeCell ref="G157:H158"/>
    <mergeCell ref="I157:J158"/>
    <mergeCell ref="K157:L158"/>
    <mergeCell ref="M157:N158"/>
    <mergeCell ref="O157:P158"/>
    <mergeCell ref="Q157:R158"/>
    <mergeCell ref="S157:S158"/>
    <mergeCell ref="T157:T158"/>
    <mergeCell ref="U157:U158"/>
    <mergeCell ref="V157:V158"/>
    <mergeCell ref="W157:W158"/>
    <mergeCell ref="X157:X158"/>
    <mergeCell ref="Y157:Y158"/>
    <mergeCell ref="Z157:Z158"/>
    <mergeCell ref="AA157:AA158"/>
    <mergeCell ref="AB157:AB158"/>
    <mergeCell ref="AC157:AC158"/>
    <mergeCell ref="AD157:AD158"/>
    <mergeCell ref="A159:B163"/>
    <mergeCell ref="C159:D163"/>
    <mergeCell ref="E159:F163"/>
    <mergeCell ref="G159:H163"/>
    <mergeCell ref="I159:J163"/>
    <mergeCell ref="K159:L163"/>
    <mergeCell ref="M159:N163"/>
    <mergeCell ref="O159:P163"/>
    <mergeCell ref="Q159:R163"/>
    <mergeCell ref="S159:S163"/>
    <mergeCell ref="T159:T163"/>
    <mergeCell ref="U159:U163"/>
    <mergeCell ref="V159:V163"/>
    <mergeCell ref="W159:W163"/>
    <mergeCell ref="X159:X163"/>
    <mergeCell ref="Y159:Y163"/>
    <mergeCell ref="Z159:Z163"/>
    <mergeCell ref="AA159:AA163"/>
    <mergeCell ref="AB159:AB163"/>
    <mergeCell ref="AC159:AC163"/>
    <mergeCell ref="AD159:AD163"/>
    <mergeCell ref="A164:B166"/>
    <mergeCell ref="C164:D166"/>
    <mergeCell ref="E164:F166"/>
    <mergeCell ref="G164:H166"/>
    <mergeCell ref="I164:J166"/>
    <mergeCell ref="K164:L166"/>
    <mergeCell ref="M164:N166"/>
    <mergeCell ref="O164:P166"/>
    <mergeCell ref="Q164:R166"/>
    <mergeCell ref="S164:S166"/>
    <mergeCell ref="T164:T166"/>
    <mergeCell ref="U164:U166"/>
    <mergeCell ref="V164:V166"/>
    <mergeCell ref="W164:W166"/>
    <mergeCell ref="X164:X166"/>
    <mergeCell ref="Y164:Y166"/>
    <mergeCell ref="Z164:Z166"/>
    <mergeCell ref="AA164:AA166"/>
    <mergeCell ref="AB164:AB166"/>
    <mergeCell ref="AC164:AC166"/>
    <mergeCell ref="AD164:AD166"/>
    <mergeCell ref="A167:B174"/>
    <mergeCell ref="C167:D174"/>
    <mergeCell ref="E167:F174"/>
    <mergeCell ref="G167:H174"/>
    <mergeCell ref="I167:J174"/>
    <mergeCell ref="K167:L174"/>
    <mergeCell ref="M167:N174"/>
    <mergeCell ref="O167:P174"/>
    <mergeCell ref="Q167:R174"/>
    <mergeCell ref="S167:S174"/>
    <mergeCell ref="T167:T174"/>
    <mergeCell ref="U167:U174"/>
    <mergeCell ref="V167:V174"/>
    <mergeCell ref="W167:W174"/>
    <mergeCell ref="X167:X174"/>
    <mergeCell ref="Y167:Y174"/>
    <mergeCell ref="Z167:Z174"/>
    <mergeCell ref="AA167:AA174"/>
    <mergeCell ref="AB167:AB174"/>
    <mergeCell ref="AC167:AC174"/>
    <mergeCell ref="AD167:AD174"/>
    <mergeCell ref="A175:B177"/>
    <mergeCell ref="C175:D177"/>
    <mergeCell ref="E175:F177"/>
    <mergeCell ref="G175:H177"/>
    <mergeCell ref="I175:J177"/>
    <mergeCell ref="K175:L177"/>
    <mergeCell ref="M175:N177"/>
    <mergeCell ref="O175:P177"/>
    <mergeCell ref="Q175:R177"/>
    <mergeCell ref="S175:S177"/>
    <mergeCell ref="T175:T177"/>
    <mergeCell ref="U175:U177"/>
    <mergeCell ref="V175:V177"/>
    <mergeCell ref="W175:W177"/>
    <mergeCell ref="X175:X177"/>
    <mergeCell ref="Y175:Y177"/>
    <mergeCell ref="Z175:Z177"/>
    <mergeCell ref="AA175:AA177"/>
    <mergeCell ref="AB175:AB177"/>
    <mergeCell ref="AC175:AC177"/>
    <mergeCell ref="AD175:AD177"/>
    <mergeCell ref="A178:B178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A179:B180"/>
    <mergeCell ref="C179:D180"/>
    <mergeCell ref="E179:F180"/>
    <mergeCell ref="G179:H180"/>
    <mergeCell ref="I179:J180"/>
    <mergeCell ref="K179:L180"/>
    <mergeCell ref="M179:N180"/>
    <mergeCell ref="O179:P180"/>
    <mergeCell ref="Q179:R180"/>
    <mergeCell ref="S179:S180"/>
    <mergeCell ref="T179:T180"/>
    <mergeCell ref="U179:U180"/>
    <mergeCell ref="V179:V180"/>
    <mergeCell ref="W179:W180"/>
    <mergeCell ref="X179:X180"/>
    <mergeCell ref="Y179:Y180"/>
    <mergeCell ref="Z179:Z180"/>
    <mergeCell ref="AA179:AA180"/>
    <mergeCell ref="AB179:AB180"/>
    <mergeCell ref="AC179:AC180"/>
    <mergeCell ref="AD179:AD180"/>
    <mergeCell ref="A181:B182"/>
    <mergeCell ref="C181:D182"/>
    <mergeCell ref="E181:F182"/>
    <mergeCell ref="G181:H182"/>
    <mergeCell ref="I181:J182"/>
    <mergeCell ref="K181:L182"/>
    <mergeCell ref="M181:N182"/>
    <mergeCell ref="O181:P182"/>
    <mergeCell ref="Q181:R182"/>
    <mergeCell ref="S181:S182"/>
    <mergeCell ref="T181:T182"/>
    <mergeCell ref="U181:U182"/>
    <mergeCell ref="AA181:AA182"/>
    <mergeCell ref="AB181:AB182"/>
    <mergeCell ref="AC181:AC182"/>
    <mergeCell ref="V181:V182"/>
    <mergeCell ref="W181:W182"/>
    <mergeCell ref="X181:X182"/>
    <mergeCell ref="Y181:Y182"/>
    <mergeCell ref="AD181:AD182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Z181:Z182"/>
  </mergeCells>
  <printOptions horizontalCentered="1"/>
  <pageMargins left="0.2" right="0.21" top="0.43" bottom="0.48" header="0.2" footer="0.18"/>
  <pageSetup horizontalDpi="600" verticalDpi="600" orientation="landscape" paperSize="9" scale="73" r:id="rId1"/>
  <headerFooter alignWithMargins="0">
    <oddHeader>&amp;C&amp;"Comic Sans MS,Bold"&amp;12Regione Siciliana - Assessorato Turismo - Osservatorio Turistico</oddHeader>
    <oddFooter>&amp;L&amp;"Comic Sans MS,Regular"&amp;8Aggiornato al &amp;D compatibilmente con i dati pervenuti alla data&amp;"Comic Sans MS,Regular Corsivo"&amp;7
Server &amp;F&amp;A&amp;R&amp;"Comic Sans MS,Regular"&amp;8In caso di utilizzo dei dati, pregasi citare la fonte&amp;10
Pagina &amp;P di &amp;N</oddFooter>
  </headerFooter>
  <rowBreaks count="4" manualBreakCount="4">
    <brk id="36" max="255" man="1"/>
    <brk id="73" max="255" man="1"/>
    <brk id="111" max="255" man="1"/>
    <brk id="147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72"/>
  <sheetViews>
    <sheetView view="pageBreakPreview" zoomScale="50" zoomScaleNormal="75" zoomScaleSheetLayoutView="50" workbookViewId="0" topLeftCell="A1">
      <pane xSplit="2" ySplit="5" topLeftCell="C33" activePane="bottomRight" state="frozen"/>
      <selection pane="topLeft" activeCell="C42" sqref="C42"/>
      <selection pane="topRight" activeCell="C42" sqref="C42"/>
      <selection pane="bottomLeft" activeCell="C42" sqref="C42"/>
      <selection pane="bottomRight" activeCell="C42" sqref="C42"/>
    </sheetView>
  </sheetViews>
  <sheetFormatPr defaultColWidth="9.625" defaultRowHeight="12.75"/>
  <cols>
    <col min="1" max="1" width="6.00390625" style="3" bestFit="1" customWidth="1"/>
    <col min="2" max="2" width="18.375" style="8" customWidth="1"/>
    <col min="3" max="3" width="9.625" style="9" customWidth="1"/>
    <col min="4" max="4" width="9.625" style="7" customWidth="1"/>
    <col min="5" max="5" width="8.75390625" style="7" customWidth="1"/>
    <col min="6" max="6" width="11.125" style="25" customWidth="1"/>
    <col min="7" max="8" width="9.625" style="7" customWidth="1"/>
    <col min="9" max="9" width="8.75390625" style="7" customWidth="1"/>
    <col min="10" max="10" width="11.125" style="25" customWidth="1"/>
    <col min="11" max="12" width="9.625" style="7" customWidth="1"/>
    <col min="13" max="13" width="8.75390625" style="7" customWidth="1"/>
    <col min="14" max="14" width="11.125" style="25" customWidth="1"/>
    <col min="15" max="16" width="9.625" style="7" customWidth="1"/>
    <col min="17" max="17" width="11.625" style="7" customWidth="1"/>
    <col min="18" max="18" width="11.125" style="25" customWidth="1"/>
    <col min="19" max="16384" width="9.625" style="3" customWidth="1"/>
  </cols>
  <sheetData>
    <row r="1" spans="1:55" s="1" customFormat="1" ht="19.5" thickBot="1" thickTop="1">
      <c r="A1" s="338" t="s">
        <v>58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40"/>
      <c r="S1" s="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16" customFormat="1" ht="15.75">
      <c r="A2" s="341" t="s">
        <v>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  <c r="S2" s="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s="2" customFormat="1" ht="12.75" customHeight="1">
      <c r="A3" s="344" t="s">
        <v>19</v>
      </c>
      <c r="B3" s="347" t="s">
        <v>5</v>
      </c>
      <c r="C3" s="349" t="s">
        <v>2</v>
      </c>
      <c r="D3" s="350"/>
      <c r="E3" s="350"/>
      <c r="F3" s="350"/>
      <c r="G3" s="350"/>
      <c r="H3" s="350"/>
      <c r="I3" s="350"/>
      <c r="J3" s="351"/>
      <c r="K3" s="352" t="s">
        <v>4</v>
      </c>
      <c r="L3" s="353"/>
      <c r="M3" s="353"/>
      <c r="N3" s="353"/>
      <c r="O3" s="353"/>
      <c r="P3" s="353"/>
      <c r="Q3" s="353"/>
      <c r="R3" s="354"/>
      <c r="S3" s="1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12.75">
      <c r="A4" s="345"/>
      <c r="B4" s="333"/>
      <c r="C4" s="355" t="s">
        <v>0</v>
      </c>
      <c r="D4" s="355"/>
      <c r="E4" s="355"/>
      <c r="F4" s="355"/>
      <c r="G4" s="355" t="s">
        <v>1</v>
      </c>
      <c r="H4" s="355"/>
      <c r="I4" s="355"/>
      <c r="J4" s="356"/>
      <c r="K4" s="357" t="s">
        <v>0</v>
      </c>
      <c r="L4" s="355"/>
      <c r="M4" s="355"/>
      <c r="N4" s="355"/>
      <c r="O4" s="355" t="s">
        <v>1</v>
      </c>
      <c r="P4" s="355"/>
      <c r="Q4" s="355"/>
      <c r="R4" s="358"/>
      <c r="S4" s="1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s="34" customFormat="1" ht="13.5" thickBot="1">
      <c r="A5" s="346"/>
      <c r="B5" s="348"/>
      <c r="C5" s="26">
        <v>1998</v>
      </c>
      <c r="D5" s="27">
        <v>1999</v>
      </c>
      <c r="E5" s="28" t="s">
        <v>61</v>
      </c>
      <c r="F5" s="28" t="s">
        <v>3</v>
      </c>
      <c r="G5" s="26">
        <v>1998</v>
      </c>
      <c r="H5" s="29">
        <v>1999</v>
      </c>
      <c r="I5" s="28" t="s">
        <v>61</v>
      </c>
      <c r="J5" s="128" t="s">
        <v>3</v>
      </c>
      <c r="K5" s="30">
        <v>1998</v>
      </c>
      <c r="L5" s="27">
        <v>1999</v>
      </c>
      <c r="M5" s="28" t="s">
        <v>61</v>
      </c>
      <c r="N5" s="28" t="s">
        <v>3</v>
      </c>
      <c r="O5" s="26">
        <v>1998</v>
      </c>
      <c r="P5" s="29">
        <v>1999</v>
      </c>
      <c r="Q5" s="28" t="s">
        <v>61</v>
      </c>
      <c r="R5" s="31" t="s">
        <v>3</v>
      </c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</row>
    <row r="6" spans="1:55" ht="13.5" thickTop="1">
      <c r="A6" s="336" t="s">
        <v>21</v>
      </c>
      <c r="B6" s="82" t="s">
        <v>39</v>
      </c>
      <c r="C6" s="122">
        <v>5696</v>
      </c>
      <c r="D6" s="105">
        <v>4928</v>
      </c>
      <c r="E6" s="117">
        <v>-768</v>
      </c>
      <c r="F6" s="133">
        <v>-0.1348314606741573</v>
      </c>
      <c r="G6" s="104">
        <v>11762</v>
      </c>
      <c r="H6" s="105">
        <v>11696</v>
      </c>
      <c r="I6" s="117">
        <v>-66</v>
      </c>
      <c r="J6" s="129">
        <v>-0.005611290596837293</v>
      </c>
      <c r="K6" s="104">
        <v>3421</v>
      </c>
      <c r="L6" s="105">
        <v>3444</v>
      </c>
      <c r="M6" s="117">
        <v>23</v>
      </c>
      <c r="N6" s="133">
        <v>0.006723180356620784</v>
      </c>
      <c r="O6" s="104">
        <v>6411</v>
      </c>
      <c r="P6" s="105">
        <v>7579</v>
      </c>
      <c r="Q6" s="117">
        <v>1168</v>
      </c>
      <c r="R6" s="133">
        <v>0.18218686632350645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4" customFormat="1" ht="12.75">
      <c r="A7" s="337"/>
      <c r="B7" s="83" t="s">
        <v>40</v>
      </c>
      <c r="C7" s="123">
        <v>3815</v>
      </c>
      <c r="D7" s="38">
        <v>2607</v>
      </c>
      <c r="E7" s="6">
        <v>-1208</v>
      </c>
      <c r="F7" s="134">
        <v>-0.3166448230668414</v>
      </c>
      <c r="G7" s="39">
        <v>18309</v>
      </c>
      <c r="H7" s="38">
        <v>18193</v>
      </c>
      <c r="I7" s="6">
        <v>-116</v>
      </c>
      <c r="J7" s="130">
        <v>-0.006335681905074053</v>
      </c>
      <c r="K7" s="39">
        <v>297</v>
      </c>
      <c r="L7" s="38">
        <v>479</v>
      </c>
      <c r="M7" s="6">
        <v>182</v>
      </c>
      <c r="N7" s="134">
        <v>0.6127946127946129</v>
      </c>
      <c r="O7" s="39">
        <v>1410</v>
      </c>
      <c r="P7" s="38">
        <v>1829</v>
      </c>
      <c r="Q7" s="6">
        <v>419</v>
      </c>
      <c r="R7" s="134">
        <v>0.2971631205673759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21" customFormat="1" ht="12.75">
      <c r="A8" s="362"/>
      <c r="B8" s="84" t="s">
        <v>30</v>
      </c>
      <c r="C8" s="124">
        <v>952</v>
      </c>
      <c r="D8" s="38">
        <v>1326</v>
      </c>
      <c r="E8" s="6">
        <v>374</v>
      </c>
      <c r="F8" s="134">
        <v>0.3928571428571428</v>
      </c>
      <c r="G8" s="40">
        <v>1772</v>
      </c>
      <c r="H8" s="38">
        <v>2688</v>
      </c>
      <c r="I8" s="6">
        <v>916</v>
      </c>
      <c r="J8" s="130">
        <v>0.5169300225733635</v>
      </c>
      <c r="K8" s="40">
        <v>513</v>
      </c>
      <c r="L8" s="38">
        <v>486</v>
      </c>
      <c r="M8" s="6">
        <v>-27</v>
      </c>
      <c r="N8" s="134">
        <v>-0.052631578947368474</v>
      </c>
      <c r="O8" s="39">
        <v>851</v>
      </c>
      <c r="P8" s="38">
        <v>1015</v>
      </c>
      <c r="Q8" s="6">
        <v>164</v>
      </c>
      <c r="R8" s="134">
        <v>0.19271445358401884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19" customFormat="1" ht="12.75">
      <c r="A9" s="361" t="s">
        <v>26</v>
      </c>
      <c r="B9" s="85" t="s">
        <v>41</v>
      </c>
      <c r="C9" s="123">
        <v>547</v>
      </c>
      <c r="D9" s="38">
        <v>501</v>
      </c>
      <c r="E9" s="6">
        <v>-46</v>
      </c>
      <c r="F9" s="134">
        <v>-0.08409506398537481</v>
      </c>
      <c r="G9" s="39">
        <v>1517</v>
      </c>
      <c r="H9" s="38">
        <v>2711</v>
      </c>
      <c r="I9" s="6">
        <v>1194</v>
      </c>
      <c r="J9" s="130">
        <v>0.7870797626895187</v>
      </c>
      <c r="K9" s="39">
        <v>61</v>
      </c>
      <c r="L9" s="38">
        <v>35</v>
      </c>
      <c r="M9" s="6">
        <v>-26</v>
      </c>
      <c r="N9" s="134">
        <v>-0.42622950819672134</v>
      </c>
      <c r="O9" s="39">
        <v>93</v>
      </c>
      <c r="P9" s="38">
        <v>103</v>
      </c>
      <c r="Q9" s="6">
        <v>10</v>
      </c>
      <c r="R9" s="134">
        <v>0.10752688172043001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21" customFormat="1" ht="12.75">
      <c r="A10" s="335"/>
      <c r="B10" s="86" t="s">
        <v>31</v>
      </c>
      <c r="C10" s="124">
        <v>2207</v>
      </c>
      <c r="D10" s="38">
        <v>2084</v>
      </c>
      <c r="E10" s="6">
        <v>-123</v>
      </c>
      <c r="F10" s="134">
        <v>-0.05573176257362933</v>
      </c>
      <c r="G10" s="40">
        <v>4148</v>
      </c>
      <c r="H10" s="38">
        <v>8203</v>
      </c>
      <c r="I10" s="6">
        <v>4055</v>
      </c>
      <c r="J10" s="130">
        <v>0.977579556412729</v>
      </c>
      <c r="K10" s="40">
        <v>135</v>
      </c>
      <c r="L10" s="38">
        <v>102</v>
      </c>
      <c r="M10" s="6">
        <v>-33</v>
      </c>
      <c r="N10" s="134">
        <v>-0.24444444444444446</v>
      </c>
      <c r="O10" s="39">
        <v>371</v>
      </c>
      <c r="P10" s="38">
        <v>284</v>
      </c>
      <c r="Q10" s="6">
        <v>-87</v>
      </c>
      <c r="R10" s="134">
        <v>-0.23450134770889486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19" customFormat="1" ht="12.75">
      <c r="A11" s="361" t="s">
        <v>20</v>
      </c>
      <c r="B11" s="85" t="s">
        <v>42</v>
      </c>
      <c r="C11" s="123">
        <v>4728</v>
      </c>
      <c r="D11" s="38">
        <v>4940</v>
      </c>
      <c r="E11" s="6">
        <v>212</v>
      </c>
      <c r="F11" s="134">
        <v>0.04483925549915391</v>
      </c>
      <c r="G11" s="39">
        <v>9295</v>
      </c>
      <c r="H11" s="38">
        <v>10003</v>
      </c>
      <c r="I11" s="6">
        <v>708</v>
      </c>
      <c r="J11" s="130">
        <v>0.07616998386229157</v>
      </c>
      <c r="K11" s="39">
        <v>243</v>
      </c>
      <c r="L11" s="38">
        <v>782</v>
      </c>
      <c r="M11" s="6">
        <v>539</v>
      </c>
      <c r="N11" s="134">
        <v>2.2181069958847734</v>
      </c>
      <c r="O11" s="39">
        <v>591</v>
      </c>
      <c r="P11" s="38">
        <v>2578</v>
      </c>
      <c r="Q11" s="6">
        <v>1987</v>
      </c>
      <c r="R11" s="134">
        <v>3.3620981387478848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s="334"/>
      <c r="B12" s="83" t="s">
        <v>43</v>
      </c>
      <c r="C12" s="123">
        <v>432</v>
      </c>
      <c r="D12" s="38">
        <v>313</v>
      </c>
      <c r="E12" s="6">
        <v>-119</v>
      </c>
      <c r="F12" s="134">
        <v>-0.2754629629629629</v>
      </c>
      <c r="G12" s="39">
        <v>802</v>
      </c>
      <c r="H12" s="38">
        <v>445</v>
      </c>
      <c r="I12" s="6">
        <v>-357</v>
      </c>
      <c r="J12" s="130">
        <v>-0.4451371571072319</v>
      </c>
      <c r="K12" s="39">
        <v>55</v>
      </c>
      <c r="L12" s="38">
        <v>36</v>
      </c>
      <c r="M12" s="6">
        <v>-19</v>
      </c>
      <c r="N12" s="134">
        <v>-0.34545454545454546</v>
      </c>
      <c r="O12" s="39">
        <v>89</v>
      </c>
      <c r="P12" s="38">
        <v>38</v>
      </c>
      <c r="Q12" s="6">
        <v>-51</v>
      </c>
      <c r="R12" s="134">
        <v>-0.5730337078651686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2.75">
      <c r="A13" s="334"/>
      <c r="B13" s="83" t="s">
        <v>44</v>
      </c>
      <c r="C13" s="123">
        <v>12833</v>
      </c>
      <c r="D13" s="38">
        <v>12981</v>
      </c>
      <c r="E13" s="6">
        <v>148</v>
      </c>
      <c r="F13" s="134">
        <v>0.011532767084859286</v>
      </c>
      <c r="G13" s="39">
        <v>31136</v>
      </c>
      <c r="H13" s="38">
        <v>29275</v>
      </c>
      <c r="I13" s="6">
        <v>-1861</v>
      </c>
      <c r="J13" s="130">
        <v>-0.059770041109969196</v>
      </c>
      <c r="K13" s="39">
        <v>3130</v>
      </c>
      <c r="L13" s="38">
        <v>3902</v>
      </c>
      <c r="M13" s="6">
        <v>772</v>
      </c>
      <c r="N13" s="134">
        <v>0.2466453674121405</v>
      </c>
      <c r="O13" s="39">
        <v>8347</v>
      </c>
      <c r="P13" s="38">
        <v>9345</v>
      </c>
      <c r="Q13" s="6">
        <v>998</v>
      </c>
      <c r="R13" s="134">
        <v>0.11956391517910636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2.75">
      <c r="A14" s="334"/>
      <c r="B14" s="83" t="s">
        <v>45</v>
      </c>
      <c r="C14" s="123">
        <v>936</v>
      </c>
      <c r="D14" s="38">
        <v>775</v>
      </c>
      <c r="E14" s="6">
        <v>-161</v>
      </c>
      <c r="F14" s="134">
        <v>-0.17200854700854706</v>
      </c>
      <c r="G14" s="39">
        <v>1435</v>
      </c>
      <c r="H14" s="38">
        <v>1220</v>
      </c>
      <c r="I14" s="6">
        <v>-215</v>
      </c>
      <c r="J14" s="130">
        <v>-0.14982578397212543</v>
      </c>
      <c r="K14" s="39">
        <v>96</v>
      </c>
      <c r="L14" s="38">
        <v>88</v>
      </c>
      <c r="M14" s="6">
        <v>-8</v>
      </c>
      <c r="N14" s="134">
        <v>-0.08333333333333337</v>
      </c>
      <c r="O14" s="39">
        <v>224</v>
      </c>
      <c r="P14" s="38">
        <v>392</v>
      </c>
      <c r="Q14" s="6">
        <v>168</v>
      </c>
      <c r="R14" s="134">
        <v>0.75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s="21" customFormat="1" ht="12.75">
      <c r="A15" s="335"/>
      <c r="B15" s="84" t="s">
        <v>32</v>
      </c>
      <c r="C15" s="124">
        <v>4644</v>
      </c>
      <c r="D15" s="38">
        <v>6736</v>
      </c>
      <c r="E15" s="6">
        <v>2092</v>
      </c>
      <c r="F15" s="134">
        <v>0.45047372954349707</v>
      </c>
      <c r="G15" s="40">
        <v>9185</v>
      </c>
      <c r="H15" s="38">
        <v>15924</v>
      </c>
      <c r="I15" s="6">
        <v>6739</v>
      </c>
      <c r="J15" s="130">
        <v>0.7336962438758845</v>
      </c>
      <c r="K15" s="40">
        <v>883</v>
      </c>
      <c r="L15" s="38">
        <v>1448</v>
      </c>
      <c r="M15" s="6">
        <v>565</v>
      </c>
      <c r="N15" s="134">
        <v>0.6398640996602492</v>
      </c>
      <c r="O15" s="39">
        <v>4931</v>
      </c>
      <c r="P15" s="38">
        <v>5491</v>
      </c>
      <c r="Q15" s="6">
        <v>560</v>
      </c>
      <c r="R15" s="134">
        <v>0.11356722774285144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19" customFormat="1" ht="12.75">
      <c r="A16" s="361" t="s">
        <v>24</v>
      </c>
      <c r="B16" s="85" t="s">
        <v>46</v>
      </c>
      <c r="C16" s="123">
        <v>681</v>
      </c>
      <c r="D16" s="38">
        <v>715</v>
      </c>
      <c r="E16" s="6">
        <v>34</v>
      </c>
      <c r="F16" s="134">
        <v>0.04992657856093974</v>
      </c>
      <c r="G16" s="39">
        <v>1126</v>
      </c>
      <c r="H16" s="38">
        <v>1290</v>
      </c>
      <c r="I16" s="6">
        <v>164</v>
      </c>
      <c r="J16" s="130">
        <v>0.1456483126110124</v>
      </c>
      <c r="K16" s="39">
        <v>157</v>
      </c>
      <c r="L16" s="38">
        <v>117</v>
      </c>
      <c r="M16" s="6">
        <v>-40</v>
      </c>
      <c r="N16" s="134">
        <v>-0.2547770700636943</v>
      </c>
      <c r="O16" s="39">
        <v>195</v>
      </c>
      <c r="P16" s="38">
        <v>161</v>
      </c>
      <c r="Q16" s="6">
        <v>-34</v>
      </c>
      <c r="R16" s="134">
        <v>-0.1743589743589744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334"/>
      <c r="B17" s="83" t="s">
        <v>47</v>
      </c>
      <c r="C17" s="123">
        <v>344</v>
      </c>
      <c r="D17" s="38">
        <v>405</v>
      </c>
      <c r="E17" s="6">
        <v>61</v>
      </c>
      <c r="F17" s="134">
        <v>0.17732558139534893</v>
      </c>
      <c r="G17" s="39">
        <v>1279</v>
      </c>
      <c r="H17" s="38">
        <v>1414</v>
      </c>
      <c r="I17" s="6">
        <v>135</v>
      </c>
      <c r="J17" s="130">
        <v>0.10555121188428451</v>
      </c>
      <c r="K17" s="39">
        <v>303</v>
      </c>
      <c r="L17" s="38">
        <v>220</v>
      </c>
      <c r="M17" s="6">
        <v>-83</v>
      </c>
      <c r="N17" s="134">
        <v>-0.2739273927392739</v>
      </c>
      <c r="O17" s="39">
        <v>309</v>
      </c>
      <c r="P17" s="38">
        <v>225</v>
      </c>
      <c r="Q17" s="6">
        <v>-84</v>
      </c>
      <c r="R17" s="134">
        <v>-0.27184466019417475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21" customFormat="1" ht="12.75">
      <c r="A18" s="335"/>
      <c r="B18" s="84" t="s">
        <v>33</v>
      </c>
      <c r="C18" s="124">
        <v>671</v>
      </c>
      <c r="D18" s="38">
        <v>729</v>
      </c>
      <c r="E18" s="6">
        <v>58</v>
      </c>
      <c r="F18" s="134">
        <v>0.0864381520119224</v>
      </c>
      <c r="G18" s="40">
        <v>1768</v>
      </c>
      <c r="H18" s="38">
        <v>2440</v>
      </c>
      <c r="I18" s="6">
        <v>672</v>
      </c>
      <c r="J18" s="130">
        <v>0.38009049773755654</v>
      </c>
      <c r="K18" s="40">
        <v>29</v>
      </c>
      <c r="L18" s="38">
        <v>30</v>
      </c>
      <c r="M18" s="6">
        <v>1</v>
      </c>
      <c r="N18" s="134">
        <v>0.034482758620689724</v>
      </c>
      <c r="O18" s="39">
        <v>77</v>
      </c>
      <c r="P18" s="38">
        <v>84</v>
      </c>
      <c r="Q18" s="6">
        <v>7</v>
      </c>
      <c r="R18" s="134">
        <v>0.09090909090909083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19" customFormat="1" ht="12.75">
      <c r="A19" s="361" t="s">
        <v>22</v>
      </c>
      <c r="B19" s="85" t="s">
        <v>48</v>
      </c>
      <c r="C19" s="123">
        <v>771</v>
      </c>
      <c r="D19" s="38">
        <v>673</v>
      </c>
      <c r="E19" s="6">
        <v>-98</v>
      </c>
      <c r="F19" s="134">
        <v>-0.12710765239948119</v>
      </c>
      <c r="G19" s="39">
        <v>1357</v>
      </c>
      <c r="H19" s="38">
        <v>1378</v>
      </c>
      <c r="I19" s="6">
        <v>21</v>
      </c>
      <c r="J19" s="130">
        <v>0.015475313190862261</v>
      </c>
      <c r="K19" s="39">
        <v>46</v>
      </c>
      <c r="L19" s="38">
        <v>42</v>
      </c>
      <c r="M19" s="6">
        <v>-4</v>
      </c>
      <c r="N19" s="134">
        <v>-0.08695652173913049</v>
      </c>
      <c r="O19" s="39">
        <v>94</v>
      </c>
      <c r="P19" s="38">
        <v>103</v>
      </c>
      <c r="Q19" s="6">
        <v>9</v>
      </c>
      <c r="R19" s="134">
        <v>0.0957446808510638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2.75">
      <c r="A20" s="334"/>
      <c r="B20" s="83" t="s">
        <v>49</v>
      </c>
      <c r="C20" s="123">
        <v>2080</v>
      </c>
      <c r="D20" s="38">
        <v>2172</v>
      </c>
      <c r="E20" s="6">
        <v>92</v>
      </c>
      <c r="F20" s="134">
        <v>0.044230769230769296</v>
      </c>
      <c r="G20" s="39">
        <v>3783</v>
      </c>
      <c r="H20" s="38">
        <v>4587</v>
      </c>
      <c r="I20" s="6">
        <v>804</v>
      </c>
      <c r="J20" s="130">
        <v>0.2125297383029341</v>
      </c>
      <c r="K20" s="39">
        <v>1694</v>
      </c>
      <c r="L20" s="38">
        <v>849</v>
      </c>
      <c r="M20" s="6">
        <v>-845</v>
      </c>
      <c r="N20" s="134">
        <v>-0.4988193624557261</v>
      </c>
      <c r="O20" s="39">
        <v>3863</v>
      </c>
      <c r="P20" s="38">
        <v>2181</v>
      </c>
      <c r="Q20" s="6">
        <v>-1682</v>
      </c>
      <c r="R20" s="134">
        <v>-0.43541289153507634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2.75">
      <c r="A21" s="334"/>
      <c r="B21" s="83" t="s">
        <v>50</v>
      </c>
      <c r="C21" s="123">
        <v>247</v>
      </c>
      <c r="D21" s="38">
        <v>211</v>
      </c>
      <c r="E21" s="6">
        <v>-36</v>
      </c>
      <c r="F21" s="134">
        <v>-0.14574898785425106</v>
      </c>
      <c r="G21" s="39">
        <v>427</v>
      </c>
      <c r="H21" s="38">
        <v>605</v>
      </c>
      <c r="I21" s="6">
        <v>178</v>
      </c>
      <c r="J21" s="130">
        <v>0.4168618266978923</v>
      </c>
      <c r="K21" s="39">
        <v>90</v>
      </c>
      <c r="L21" s="38">
        <v>41</v>
      </c>
      <c r="M21" s="6">
        <v>-49</v>
      </c>
      <c r="N21" s="134">
        <v>-0.5444444444444445</v>
      </c>
      <c r="O21" s="39">
        <v>290</v>
      </c>
      <c r="P21" s="38">
        <v>128</v>
      </c>
      <c r="Q21" s="6">
        <v>-162</v>
      </c>
      <c r="R21" s="134">
        <v>-0.5586206896551724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2.75">
      <c r="A22" s="334"/>
      <c r="B22" s="83" t="s">
        <v>51</v>
      </c>
      <c r="C22" s="123">
        <v>5533</v>
      </c>
      <c r="D22" s="38">
        <v>4853</v>
      </c>
      <c r="E22" s="6">
        <v>-680</v>
      </c>
      <c r="F22" s="134">
        <v>-0.12289896981745885</v>
      </c>
      <c r="G22" s="39">
        <v>11885</v>
      </c>
      <c r="H22" s="38">
        <v>12839</v>
      </c>
      <c r="I22" s="6">
        <v>954</v>
      </c>
      <c r="J22" s="130">
        <v>0.08026924694993687</v>
      </c>
      <c r="K22" s="39">
        <v>574</v>
      </c>
      <c r="L22" s="38">
        <v>630</v>
      </c>
      <c r="M22" s="6">
        <v>56</v>
      </c>
      <c r="N22" s="134">
        <v>0.09756097560975618</v>
      </c>
      <c r="O22" s="39">
        <v>701</v>
      </c>
      <c r="P22" s="38">
        <v>1027</v>
      </c>
      <c r="Q22" s="6">
        <v>326</v>
      </c>
      <c r="R22" s="134">
        <v>0.46504992867332384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2.75">
      <c r="A23" s="334"/>
      <c r="B23" s="83" t="s">
        <v>54</v>
      </c>
      <c r="C23" s="123">
        <v>1282</v>
      </c>
      <c r="D23" s="38">
        <v>1699</v>
      </c>
      <c r="E23" s="6">
        <v>417</v>
      </c>
      <c r="F23" s="134">
        <v>0.3252730109204369</v>
      </c>
      <c r="G23" s="39">
        <v>2658</v>
      </c>
      <c r="H23" s="38">
        <v>3634</v>
      </c>
      <c r="I23" s="6">
        <v>976</v>
      </c>
      <c r="J23" s="130">
        <v>0.3671933784800603</v>
      </c>
      <c r="K23" s="39">
        <v>110</v>
      </c>
      <c r="L23" s="38">
        <v>148</v>
      </c>
      <c r="M23" s="6">
        <v>38</v>
      </c>
      <c r="N23" s="134">
        <v>0.34545454545454546</v>
      </c>
      <c r="O23" s="39">
        <v>205</v>
      </c>
      <c r="P23" s="38">
        <v>384</v>
      </c>
      <c r="Q23" s="6">
        <v>179</v>
      </c>
      <c r="R23" s="134">
        <v>0.8731707317073172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2.75">
      <c r="A24" s="334"/>
      <c r="B24" s="83" t="s">
        <v>52</v>
      </c>
      <c r="C24" s="123">
        <v>250</v>
      </c>
      <c r="D24" s="38">
        <v>287</v>
      </c>
      <c r="E24" s="6">
        <v>37</v>
      </c>
      <c r="F24" s="134">
        <v>0.1479999999999999</v>
      </c>
      <c r="G24" s="39">
        <v>395</v>
      </c>
      <c r="H24" s="38">
        <v>1176</v>
      </c>
      <c r="I24" s="6">
        <v>781</v>
      </c>
      <c r="J24" s="130">
        <v>1.9772151898734176</v>
      </c>
      <c r="K24" s="39">
        <v>10</v>
      </c>
      <c r="L24" s="38">
        <v>1</v>
      </c>
      <c r="M24" s="6">
        <v>-9</v>
      </c>
      <c r="N24" s="134">
        <v>-0.9</v>
      </c>
      <c r="O24" s="39">
        <v>10</v>
      </c>
      <c r="P24" s="38">
        <v>1</v>
      </c>
      <c r="Q24" s="6">
        <v>-9</v>
      </c>
      <c r="R24" s="134">
        <v>-0.9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2.75">
      <c r="A25" s="334"/>
      <c r="B25" s="87" t="s">
        <v>53</v>
      </c>
      <c r="C25" s="124">
        <v>2816</v>
      </c>
      <c r="D25" s="38">
        <v>3154</v>
      </c>
      <c r="E25" s="6">
        <v>338</v>
      </c>
      <c r="F25" s="134">
        <v>0.12002840909090917</v>
      </c>
      <c r="G25" s="40">
        <v>5233</v>
      </c>
      <c r="H25" s="38">
        <v>6415</v>
      </c>
      <c r="I25" s="6">
        <v>1182</v>
      </c>
      <c r="J25" s="130">
        <v>0.22587425950697493</v>
      </c>
      <c r="K25" s="40">
        <v>3991</v>
      </c>
      <c r="L25" s="38">
        <v>4141</v>
      </c>
      <c r="M25" s="6">
        <v>150</v>
      </c>
      <c r="N25" s="134">
        <v>0.0375845652718616</v>
      </c>
      <c r="O25" s="39">
        <v>13051</v>
      </c>
      <c r="P25" s="38">
        <v>13163</v>
      </c>
      <c r="Q25" s="6">
        <v>112</v>
      </c>
      <c r="R25" s="134">
        <v>0.008581717876024797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19" s="21" customFormat="1" ht="12.75">
      <c r="A26" s="335"/>
      <c r="B26" s="88" t="s">
        <v>34</v>
      </c>
      <c r="C26" s="123">
        <v>2676</v>
      </c>
      <c r="D26" s="38">
        <v>1823</v>
      </c>
      <c r="E26" s="6">
        <v>-853</v>
      </c>
      <c r="F26" s="134">
        <v>-0.31875934230194325</v>
      </c>
      <c r="G26" s="39">
        <v>5491</v>
      </c>
      <c r="H26" s="38">
        <v>4739</v>
      </c>
      <c r="I26" s="6">
        <v>-752</v>
      </c>
      <c r="J26" s="130">
        <v>-0.13695137497723553</v>
      </c>
      <c r="K26" s="39">
        <v>680</v>
      </c>
      <c r="L26" s="38">
        <v>303</v>
      </c>
      <c r="M26" s="6">
        <v>-377</v>
      </c>
      <c r="N26" s="134">
        <v>-0.5544117647058824</v>
      </c>
      <c r="O26" s="40">
        <v>1727</v>
      </c>
      <c r="P26" s="38">
        <v>1161</v>
      </c>
      <c r="Q26" s="6">
        <v>-566</v>
      </c>
      <c r="R26" s="134">
        <v>-0.32773595830920677</v>
      </c>
      <c r="S26" s="65"/>
    </row>
    <row r="27" spans="1:42" s="17" customFormat="1" ht="12.75">
      <c r="A27" s="361" t="s">
        <v>23</v>
      </c>
      <c r="B27" s="85" t="s">
        <v>55</v>
      </c>
      <c r="C27" s="123">
        <v>1393</v>
      </c>
      <c r="D27" s="38">
        <v>1293</v>
      </c>
      <c r="E27" s="6">
        <v>-100</v>
      </c>
      <c r="F27" s="134">
        <v>-0.07178750897343866</v>
      </c>
      <c r="G27" s="39">
        <v>3953</v>
      </c>
      <c r="H27" s="38">
        <v>2836</v>
      </c>
      <c r="I27" s="6">
        <v>-1117</v>
      </c>
      <c r="J27" s="130">
        <v>-0.2825701998482165</v>
      </c>
      <c r="K27" s="39">
        <v>766</v>
      </c>
      <c r="L27" s="38">
        <v>1051</v>
      </c>
      <c r="M27" s="6">
        <v>285</v>
      </c>
      <c r="N27" s="134">
        <v>0.3720626631853785</v>
      </c>
      <c r="O27" s="40">
        <v>3206</v>
      </c>
      <c r="P27" s="38">
        <v>5141</v>
      </c>
      <c r="Q27" s="6">
        <v>1935</v>
      </c>
      <c r="R27" s="134">
        <v>0.6035558328134747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s="17" customFormat="1" ht="12.75">
      <c r="A28" s="334"/>
      <c r="B28" s="83" t="s">
        <v>28</v>
      </c>
      <c r="C28" s="123">
        <v>20240</v>
      </c>
      <c r="D28" s="38">
        <v>20715</v>
      </c>
      <c r="E28" s="6">
        <v>475</v>
      </c>
      <c r="F28" s="134">
        <v>0.023468379446640375</v>
      </c>
      <c r="G28" s="39">
        <v>40465</v>
      </c>
      <c r="H28" s="38">
        <v>43559</v>
      </c>
      <c r="I28" s="6">
        <v>3094</v>
      </c>
      <c r="J28" s="130">
        <v>0.07646113925614739</v>
      </c>
      <c r="K28" s="39">
        <v>6038</v>
      </c>
      <c r="L28" s="38">
        <v>6166</v>
      </c>
      <c r="M28" s="6">
        <v>128</v>
      </c>
      <c r="N28" s="134">
        <v>0.021199072540576402</v>
      </c>
      <c r="O28" s="40">
        <v>12787</v>
      </c>
      <c r="P28" s="38">
        <v>13701</v>
      </c>
      <c r="Q28" s="6">
        <v>914</v>
      </c>
      <c r="R28" s="134">
        <v>0.07147884570266672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68" customFormat="1" ht="12.75">
      <c r="A29" s="335"/>
      <c r="B29" s="89" t="s">
        <v>38</v>
      </c>
      <c r="C29" s="124">
        <v>6087</v>
      </c>
      <c r="D29" s="38">
        <v>7030</v>
      </c>
      <c r="E29" s="6">
        <v>943</v>
      </c>
      <c r="F29" s="134">
        <v>0.1549203219977</v>
      </c>
      <c r="G29" s="40">
        <v>11080</v>
      </c>
      <c r="H29" s="38">
        <v>12356</v>
      </c>
      <c r="I29" s="6">
        <v>1276</v>
      </c>
      <c r="J29" s="130">
        <v>0.11516245487364629</v>
      </c>
      <c r="K29" s="40">
        <v>331</v>
      </c>
      <c r="L29" s="38">
        <v>702</v>
      </c>
      <c r="M29" s="6">
        <v>371</v>
      </c>
      <c r="N29" s="134">
        <v>1.120845921450151</v>
      </c>
      <c r="O29" s="40">
        <v>743</v>
      </c>
      <c r="P29" s="38">
        <v>1764</v>
      </c>
      <c r="Q29" s="6">
        <v>1021</v>
      </c>
      <c r="R29" s="134">
        <v>1.374158815612382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71" customFormat="1" ht="12.75">
      <c r="A30" s="69" t="s">
        <v>37</v>
      </c>
      <c r="B30" s="97" t="s">
        <v>35</v>
      </c>
      <c r="C30" s="124">
        <v>4018</v>
      </c>
      <c r="D30" s="38">
        <v>4577</v>
      </c>
      <c r="E30" s="6">
        <v>559</v>
      </c>
      <c r="F30" s="134">
        <v>0.1391239422598307</v>
      </c>
      <c r="G30" s="40">
        <v>7456</v>
      </c>
      <c r="H30" s="38">
        <v>9283</v>
      </c>
      <c r="I30" s="6">
        <v>1827</v>
      </c>
      <c r="J30" s="130">
        <v>0.24503755364806867</v>
      </c>
      <c r="K30" s="40">
        <v>233</v>
      </c>
      <c r="L30" s="38">
        <v>311</v>
      </c>
      <c r="M30" s="6">
        <v>78</v>
      </c>
      <c r="N30" s="134">
        <v>0.3347639484978542</v>
      </c>
      <c r="O30" s="40">
        <v>550</v>
      </c>
      <c r="P30" s="38">
        <v>717</v>
      </c>
      <c r="Q30" s="6">
        <v>167</v>
      </c>
      <c r="R30" s="134">
        <v>0.3036363636363637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1:42" s="17" customFormat="1" ht="12.75">
      <c r="A31" s="361" t="s">
        <v>27</v>
      </c>
      <c r="B31" s="85" t="s">
        <v>56</v>
      </c>
      <c r="C31" s="123">
        <v>4569</v>
      </c>
      <c r="D31" s="38">
        <v>4613</v>
      </c>
      <c r="E31" s="6">
        <v>44</v>
      </c>
      <c r="F31" s="134">
        <v>0.009630115999124556</v>
      </c>
      <c r="G31" s="39">
        <v>12650</v>
      </c>
      <c r="H31" s="38">
        <v>13150</v>
      </c>
      <c r="I31" s="6">
        <v>500</v>
      </c>
      <c r="J31" s="130">
        <v>0.03952569169960474</v>
      </c>
      <c r="K31" s="39">
        <v>2401</v>
      </c>
      <c r="L31" s="38">
        <v>2276</v>
      </c>
      <c r="M31" s="6">
        <v>-125</v>
      </c>
      <c r="N31" s="134">
        <v>-0.05206164098292376</v>
      </c>
      <c r="O31" s="40">
        <v>4283</v>
      </c>
      <c r="P31" s="38">
        <v>4091</v>
      </c>
      <c r="Q31" s="6">
        <v>-192</v>
      </c>
      <c r="R31" s="134">
        <v>-0.04482839131449923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68" customFormat="1" ht="12.75">
      <c r="A32" s="335"/>
      <c r="B32" s="84" t="s">
        <v>36</v>
      </c>
      <c r="C32" s="124">
        <v>1905</v>
      </c>
      <c r="D32" s="38">
        <v>1814</v>
      </c>
      <c r="E32" s="6">
        <v>-91</v>
      </c>
      <c r="F32" s="134">
        <v>-0.04776902887139112</v>
      </c>
      <c r="G32" s="40">
        <v>6297</v>
      </c>
      <c r="H32" s="38">
        <v>3736</v>
      </c>
      <c r="I32" s="6">
        <v>-2561</v>
      </c>
      <c r="J32" s="130">
        <v>-0.4067016039383834</v>
      </c>
      <c r="K32" s="40">
        <v>170</v>
      </c>
      <c r="L32" s="38">
        <v>135</v>
      </c>
      <c r="M32" s="6">
        <v>-35</v>
      </c>
      <c r="N32" s="134">
        <v>-0.20588235294117652</v>
      </c>
      <c r="O32" s="40">
        <v>559</v>
      </c>
      <c r="P32" s="38">
        <v>306</v>
      </c>
      <c r="Q32" s="6">
        <v>-253</v>
      </c>
      <c r="R32" s="134">
        <v>-0.45259391771019675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s="17" customFormat="1" ht="12.75">
      <c r="A33" s="361" t="s">
        <v>25</v>
      </c>
      <c r="B33" s="85" t="s">
        <v>57</v>
      </c>
      <c r="C33" s="123">
        <v>665</v>
      </c>
      <c r="D33" s="38">
        <v>717</v>
      </c>
      <c r="E33" s="6">
        <v>52</v>
      </c>
      <c r="F33" s="134">
        <v>0.0781954887218046</v>
      </c>
      <c r="G33" s="39">
        <v>2779</v>
      </c>
      <c r="H33" s="38">
        <v>4965</v>
      </c>
      <c r="I33" s="6">
        <v>2186</v>
      </c>
      <c r="J33" s="130">
        <v>0.7866138898884492</v>
      </c>
      <c r="K33" s="39">
        <v>212</v>
      </c>
      <c r="L33" s="38">
        <v>184</v>
      </c>
      <c r="M33" s="6">
        <v>-28</v>
      </c>
      <c r="N33" s="134">
        <v>-0.13207547169811318</v>
      </c>
      <c r="O33" s="40">
        <v>544</v>
      </c>
      <c r="P33" s="38">
        <v>390</v>
      </c>
      <c r="Q33" s="6">
        <v>-154</v>
      </c>
      <c r="R33" s="134">
        <v>-0.28308823529411764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s="68" customFormat="1" ht="12.75">
      <c r="A34" s="335"/>
      <c r="B34" s="84" t="s">
        <v>29</v>
      </c>
      <c r="C34" s="126">
        <v>5039</v>
      </c>
      <c r="D34" s="64">
        <v>4820</v>
      </c>
      <c r="E34" s="121">
        <v>-219</v>
      </c>
      <c r="F34" s="135">
        <v>-0.043461004167493544</v>
      </c>
      <c r="G34" s="66">
        <v>9696</v>
      </c>
      <c r="H34" s="64">
        <v>10938</v>
      </c>
      <c r="I34" s="121">
        <v>1242</v>
      </c>
      <c r="J34" s="131">
        <v>0.12809405940594054</v>
      </c>
      <c r="K34" s="66">
        <v>1021</v>
      </c>
      <c r="L34" s="64">
        <v>1069</v>
      </c>
      <c r="M34" s="121">
        <v>48</v>
      </c>
      <c r="N34" s="135">
        <v>0.04701273261508332</v>
      </c>
      <c r="O34" s="66">
        <v>2527</v>
      </c>
      <c r="P34" s="64">
        <v>2624</v>
      </c>
      <c r="Q34" s="121">
        <v>97</v>
      </c>
      <c r="R34" s="135">
        <v>0.038385437277403955</v>
      </c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</row>
    <row r="35" spans="1:55" s="37" customFormat="1" ht="11.25">
      <c r="A35" s="35"/>
      <c r="B35" s="99" t="s">
        <v>6</v>
      </c>
      <c r="C35" s="72">
        <v>98057</v>
      </c>
      <c r="D35" s="23">
        <v>99491</v>
      </c>
      <c r="E35" s="23">
        <v>1434</v>
      </c>
      <c r="F35" s="136">
        <v>0.014624147179701508</v>
      </c>
      <c r="G35" s="72">
        <v>219139</v>
      </c>
      <c r="H35" s="23">
        <v>241698</v>
      </c>
      <c r="I35" s="23">
        <v>22559</v>
      </c>
      <c r="J35" s="132">
        <v>0.102943793665208</v>
      </c>
      <c r="K35" s="72">
        <v>27690</v>
      </c>
      <c r="L35" s="23">
        <v>29218</v>
      </c>
      <c r="M35" s="23">
        <v>1528</v>
      </c>
      <c r="N35" s="136">
        <v>0.055182376309136805</v>
      </c>
      <c r="O35" s="72">
        <v>69039</v>
      </c>
      <c r="P35" s="23">
        <v>76006</v>
      </c>
      <c r="Q35" s="23">
        <v>6967</v>
      </c>
      <c r="R35" s="136">
        <v>0.10091397615840325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2:18" s="5" customFormat="1" ht="13.5" thickBot="1">
      <c r="B36" s="10"/>
      <c r="C36" s="11"/>
      <c r="D36" s="11"/>
      <c r="E36" s="11"/>
      <c r="F36" s="24"/>
      <c r="G36" s="11"/>
      <c r="H36" s="11"/>
      <c r="I36" s="11"/>
      <c r="J36" s="24"/>
      <c r="K36" s="11"/>
      <c r="L36" s="11"/>
      <c r="M36" s="11"/>
      <c r="N36" s="24"/>
      <c r="O36" s="11"/>
      <c r="P36" s="11"/>
      <c r="Q36" s="11"/>
      <c r="R36" s="24"/>
    </row>
    <row r="37" spans="1:18" s="22" customFormat="1" ht="18.75" thickTop="1">
      <c r="A37" s="338" t="s">
        <v>59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40"/>
    </row>
    <row r="38" spans="1:18" ht="15.75">
      <c r="A38" s="341" t="str">
        <f>A2</f>
        <v>MESE DI FEBBRAIO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3"/>
    </row>
    <row r="39" spans="1:18" ht="12.75">
      <c r="A39" s="344" t="s">
        <v>19</v>
      </c>
      <c r="B39" s="347" t="s">
        <v>5</v>
      </c>
      <c r="C39" s="349" t="s">
        <v>2</v>
      </c>
      <c r="D39" s="350"/>
      <c r="E39" s="350"/>
      <c r="F39" s="350"/>
      <c r="G39" s="350"/>
      <c r="H39" s="350"/>
      <c r="I39" s="350"/>
      <c r="J39" s="351"/>
      <c r="K39" s="352" t="s">
        <v>4</v>
      </c>
      <c r="L39" s="353"/>
      <c r="M39" s="353"/>
      <c r="N39" s="353"/>
      <c r="O39" s="353"/>
      <c r="P39" s="353"/>
      <c r="Q39" s="353"/>
      <c r="R39" s="354"/>
    </row>
    <row r="40" spans="1:18" ht="12.75">
      <c r="A40" s="345"/>
      <c r="B40" s="333"/>
      <c r="C40" s="355" t="s">
        <v>0</v>
      </c>
      <c r="D40" s="355"/>
      <c r="E40" s="355"/>
      <c r="F40" s="355"/>
      <c r="G40" s="355" t="s">
        <v>1</v>
      </c>
      <c r="H40" s="355"/>
      <c r="I40" s="355"/>
      <c r="J40" s="356"/>
      <c r="K40" s="357" t="s">
        <v>0</v>
      </c>
      <c r="L40" s="355"/>
      <c r="M40" s="355"/>
      <c r="N40" s="355"/>
      <c r="O40" s="355" t="s">
        <v>1</v>
      </c>
      <c r="P40" s="355"/>
      <c r="Q40" s="355"/>
      <c r="R40" s="358"/>
    </row>
    <row r="41" spans="1:18" s="34" customFormat="1" ht="13.5" thickBot="1">
      <c r="A41" s="346"/>
      <c r="B41" s="348"/>
      <c r="C41" s="26">
        <v>1998</v>
      </c>
      <c r="D41" s="27">
        <v>1999</v>
      </c>
      <c r="E41" s="28" t="s">
        <v>61</v>
      </c>
      <c r="F41" s="28" t="s">
        <v>3</v>
      </c>
      <c r="G41" s="26">
        <v>1998</v>
      </c>
      <c r="H41" s="29">
        <v>1999</v>
      </c>
      <c r="I41" s="28" t="s">
        <v>61</v>
      </c>
      <c r="J41" s="128" t="s">
        <v>3</v>
      </c>
      <c r="K41" s="30">
        <v>1998</v>
      </c>
      <c r="L41" s="27">
        <v>1999</v>
      </c>
      <c r="M41" s="28" t="s">
        <v>61</v>
      </c>
      <c r="N41" s="28" t="s">
        <v>3</v>
      </c>
      <c r="O41" s="26">
        <v>1998</v>
      </c>
      <c r="P41" s="29">
        <v>1999</v>
      </c>
      <c r="Q41" s="28" t="s">
        <v>61</v>
      </c>
      <c r="R41" s="31" t="s">
        <v>3</v>
      </c>
    </row>
    <row r="42" spans="1:19" ht="13.5" thickTop="1">
      <c r="A42" s="336" t="s">
        <v>21</v>
      </c>
      <c r="B42" s="82" t="s">
        <v>39</v>
      </c>
      <c r="C42" s="295">
        <v>974</v>
      </c>
      <c r="D42" s="296">
        <v>1002</v>
      </c>
      <c r="E42" s="297">
        <v>28</v>
      </c>
      <c r="F42" s="298">
        <v>0.028747433264887157</v>
      </c>
      <c r="G42" s="299">
        <v>1468</v>
      </c>
      <c r="H42" s="296">
        <v>1542</v>
      </c>
      <c r="I42" s="297">
        <v>74</v>
      </c>
      <c r="J42" s="300">
        <v>0.05040871934604896</v>
      </c>
      <c r="K42" s="299">
        <v>104</v>
      </c>
      <c r="L42" s="296">
        <v>112</v>
      </c>
      <c r="M42" s="297">
        <v>8</v>
      </c>
      <c r="N42" s="298">
        <v>0.07692307692307687</v>
      </c>
      <c r="O42" s="299">
        <v>296</v>
      </c>
      <c r="P42" s="296">
        <v>298</v>
      </c>
      <c r="Q42" s="297">
        <v>2</v>
      </c>
      <c r="R42" s="301">
        <v>0.006756756756756799</v>
      </c>
      <c r="S42" s="92"/>
    </row>
    <row r="43" spans="1:19" ht="12.75">
      <c r="A43" s="337"/>
      <c r="B43" s="83" t="s">
        <v>40</v>
      </c>
      <c r="C43" s="302">
        <v>68</v>
      </c>
      <c r="D43" s="303">
        <v>26</v>
      </c>
      <c r="E43" s="304">
        <v>-42</v>
      </c>
      <c r="F43" s="305">
        <v>-0.6176470588235294</v>
      </c>
      <c r="G43" s="306">
        <v>112</v>
      </c>
      <c r="H43" s="303">
        <v>317</v>
      </c>
      <c r="I43" s="304">
        <v>205</v>
      </c>
      <c r="J43" s="307">
        <v>1.8303571428571428</v>
      </c>
      <c r="K43" s="306">
        <v>1</v>
      </c>
      <c r="L43" s="303">
        <v>0</v>
      </c>
      <c r="M43" s="304">
        <v>-1</v>
      </c>
      <c r="N43" s="305">
        <v>-1</v>
      </c>
      <c r="O43" s="306">
        <v>24</v>
      </c>
      <c r="P43" s="303">
        <v>0</v>
      </c>
      <c r="Q43" s="304">
        <v>-24</v>
      </c>
      <c r="R43" s="308">
        <v>-1</v>
      </c>
      <c r="S43" s="92"/>
    </row>
    <row r="44" spans="1:19" s="21" customFormat="1" ht="12.75">
      <c r="A44" s="337"/>
      <c r="B44" s="100" t="s">
        <v>30</v>
      </c>
      <c r="C44" s="309">
        <v>0</v>
      </c>
      <c r="D44" s="303">
        <v>0</v>
      </c>
      <c r="E44" s="304">
        <v>0</v>
      </c>
      <c r="F44" s="305">
        <v>0</v>
      </c>
      <c r="G44" s="310">
        <v>0</v>
      </c>
      <c r="H44" s="303">
        <v>0</v>
      </c>
      <c r="I44" s="304">
        <v>0</v>
      </c>
      <c r="J44" s="307">
        <v>0</v>
      </c>
      <c r="K44" s="310">
        <v>0</v>
      </c>
      <c r="L44" s="303">
        <v>0</v>
      </c>
      <c r="M44" s="304">
        <v>0</v>
      </c>
      <c r="N44" s="305">
        <v>0</v>
      </c>
      <c r="O44" s="306">
        <v>0</v>
      </c>
      <c r="P44" s="303">
        <v>0</v>
      </c>
      <c r="Q44" s="304">
        <v>0</v>
      </c>
      <c r="R44" s="308">
        <v>0</v>
      </c>
      <c r="S44" s="65"/>
    </row>
    <row r="45" spans="1:19" s="19" customFormat="1" ht="12.75">
      <c r="A45" s="334" t="s">
        <v>26</v>
      </c>
      <c r="B45" s="83" t="s">
        <v>41</v>
      </c>
      <c r="C45" s="302">
        <v>6</v>
      </c>
      <c r="D45" s="303">
        <v>0</v>
      </c>
      <c r="E45" s="304">
        <v>-6</v>
      </c>
      <c r="F45" s="305">
        <v>-1</v>
      </c>
      <c r="G45" s="306">
        <v>952</v>
      </c>
      <c r="H45" s="303">
        <v>0</v>
      </c>
      <c r="I45" s="304">
        <v>-952</v>
      </c>
      <c r="J45" s="307">
        <v>-1</v>
      </c>
      <c r="K45" s="306">
        <v>0</v>
      </c>
      <c r="L45" s="303">
        <v>0</v>
      </c>
      <c r="M45" s="304">
        <v>0</v>
      </c>
      <c r="N45" s="305">
        <v>0</v>
      </c>
      <c r="O45" s="306">
        <v>0</v>
      </c>
      <c r="P45" s="303">
        <v>0</v>
      </c>
      <c r="Q45" s="304">
        <v>0</v>
      </c>
      <c r="R45" s="308">
        <v>0</v>
      </c>
      <c r="S45" s="93"/>
    </row>
    <row r="46" spans="1:19" s="21" customFormat="1" ht="12.75">
      <c r="A46" s="334"/>
      <c r="B46" s="116" t="s">
        <v>31</v>
      </c>
      <c r="C46" s="309">
        <v>0</v>
      </c>
      <c r="D46" s="303">
        <v>37</v>
      </c>
      <c r="E46" s="304">
        <v>37</v>
      </c>
      <c r="F46" s="305">
        <v>37</v>
      </c>
      <c r="G46" s="310">
        <v>0</v>
      </c>
      <c r="H46" s="303">
        <v>76</v>
      </c>
      <c r="I46" s="304">
        <v>76</v>
      </c>
      <c r="J46" s="307">
        <v>76</v>
      </c>
      <c r="K46" s="310">
        <v>0</v>
      </c>
      <c r="L46" s="303">
        <v>0</v>
      </c>
      <c r="M46" s="304">
        <v>0</v>
      </c>
      <c r="N46" s="305">
        <v>0</v>
      </c>
      <c r="O46" s="306">
        <v>0</v>
      </c>
      <c r="P46" s="303">
        <v>0</v>
      </c>
      <c r="Q46" s="304">
        <v>0</v>
      </c>
      <c r="R46" s="308">
        <v>0</v>
      </c>
      <c r="S46" s="65"/>
    </row>
    <row r="47" spans="1:19" s="19" customFormat="1" ht="12.75">
      <c r="A47" s="334" t="s">
        <v>20</v>
      </c>
      <c r="B47" s="83" t="s">
        <v>42</v>
      </c>
      <c r="C47" s="302">
        <v>0</v>
      </c>
      <c r="D47" s="303">
        <v>74</v>
      </c>
      <c r="E47" s="304">
        <v>74</v>
      </c>
      <c r="F47" s="305">
        <v>74</v>
      </c>
      <c r="G47" s="306">
        <v>0</v>
      </c>
      <c r="H47" s="303">
        <v>97</v>
      </c>
      <c r="I47" s="304">
        <v>97</v>
      </c>
      <c r="J47" s="307">
        <v>97</v>
      </c>
      <c r="K47" s="306">
        <v>0</v>
      </c>
      <c r="L47" s="303">
        <v>37</v>
      </c>
      <c r="M47" s="304">
        <v>37</v>
      </c>
      <c r="N47" s="305">
        <v>37</v>
      </c>
      <c r="O47" s="306">
        <v>0</v>
      </c>
      <c r="P47" s="303">
        <v>187</v>
      </c>
      <c r="Q47" s="304">
        <v>187</v>
      </c>
      <c r="R47" s="308">
        <v>187</v>
      </c>
      <c r="S47" s="93"/>
    </row>
    <row r="48" spans="1:19" ht="12.75">
      <c r="A48" s="334"/>
      <c r="B48" s="83" t="s">
        <v>43</v>
      </c>
      <c r="C48" s="302">
        <v>12</v>
      </c>
      <c r="D48" s="303">
        <v>42</v>
      </c>
      <c r="E48" s="304">
        <v>30</v>
      </c>
      <c r="F48" s="305">
        <v>2.5</v>
      </c>
      <c r="G48" s="306">
        <v>14</v>
      </c>
      <c r="H48" s="303">
        <v>86</v>
      </c>
      <c r="I48" s="304">
        <v>72</v>
      </c>
      <c r="J48" s="307">
        <v>5.142857142857143</v>
      </c>
      <c r="K48" s="306">
        <v>7</v>
      </c>
      <c r="L48" s="303">
        <v>26</v>
      </c>
      <c r="M48" s="304">
        <v>19</v>
      </c>
      <c r="N48" s="305">
        <v>2.7142857142857144</v>
      </c>
      <c r="O48" s="306">
        <v>19</v>
      </c>
      <c r="P48" s="303">
        <v>26</v>
      </c>
      <c r="Q48" s="304">
        <v>7</v>
      </c>
      <c r="R48" s="308">
        <v>0.368421052631579</v>
      </c>
      <c r="S48" s="92"/>
    </row>
    <row r="49" spans="1:19" ht="12.75">
      <c r="A49" s="334"/>
      <c r="B49" s="83" t="s">
        <v>44</v>
      </c>
      <c r="C49" s="302">
        <v>236</v>
      </c>
      <c r="D49" s="303">
        <v>349</v>
      </c>
      <c r="E49" s="304">
        <v>113</v>
      </c>
      <c r="F49" s="305">
        <v>0.47881355932203395</v>
      </c>
      <c r="G49" s="306">
        <v>1358</v>
      </c>
      <c r="H49" s="303">
        <v>2623</v>
      </c>
      <c r="I49" s="304">
        <v>1265</v>
      </c>
      <c r="J49" s="307">
        <v>0.9315169366715759</v>
      </c>
      <c r="K49" s="306">
        <v>49</v>
      </c>
      <c r="L49" s="303">
        <v>84</v>
      </c>
      <c r="M49" s="304">
        <v>35</v>
      </c>
      <c r="N49" s="305">
        <v>0.7142857142857142</v>
      </c>
      <c r="O49" s="306">
        <v>147</v>
      </c>
      <c r="P49" s="303">
        <v>215</v>
      </c>
      <c r="Q49" s="304">
        <v>68</v>
      </c>
      <c r="R49" s="308">
        <v>0.4625850340136055</v>
      </c>
      <c r="S49" s="92"/>
    </row>
    <row r="50" spans="1:19" ht="12.75">
      <c r="A50" s="334"/>
      <c r="B50" s="83" t="s">
        <v>45</v>
      </c>
      <c r="C50" s="302">
        <v>23</v>
      </c>
      <c r="D50" s="303">
        <v>28</v>
      </c>
      <c r="E50" s="304">
        <v>5</v>
      </c>
      <c r="F50" s="305">
        <v>0.21739130434782616</v>
      </c>
      <c r="G50" s="306">
        <v>40</v>
      </c>
      <c r="H50" s="303">
        <v>45</v>
      </c>
      <c r="I50" s="304">
        <v>5</v>
      </c>
      <c r="J50" s="307">
        <v>0.125</v>
      </c>
      <c r="K50" s="306">
        <v>68</v>
      </c>
      <c r="L50" s="303">
        <v>429</v>
      </c>
      <c r="M50" s="304">
        <v>361</v>
      </c>
      <c r="N50" s="305">
        <v>5.3088235294117645</v>
      </c>
      <c r="O50" s="306">
        <v>123</v>
      </c>
      <c r="P50" s="303">
        <v>558</v>
      </c>
      <c r="Q50" s="304">
        <v>435</v>
      </c>
      <c r="R50" s="308">
        <v>3.536585365853658</v>
      </c>
      <c r="S50" s="92"/>
    </row>
    <row r="51" spans="1:19" s="21" customFormat="1" ht="12.75">
      <c r="A51" s="334"/>
      <c r="B51" s="100" t="s">
        <v>32</v>
      </c>
      <c r="C51" s="309">
        <v>259</v>
      </c>
      <c r="D51" s="303">
        <v>496</v>
      </c>
      <c r="E51" s="304">
        <v>237</v>
      </c>
      <c r="F51" s="305">
        <v>0.915057915057915</v>
      </c>
      <c r="G51" s="310">
        <v>740</v>
      </c>
      <c r="H51" s="303">
        <v>1416</v>
      </c>
      <c r="I51" s="304">
        <v>676</v>
      </c>
      <c r="J51" s="307">
        <v>0.9135135135135135</v>
      </c>
      <c r="K51" s="310">
        <v>199</v>
      </c>
      <c r="L51" s="303">
        <v>218</v>
      </c>
      <c r="M51" s="304">
        <v>19</v>
      </c>
      <c r="N51" s="305">
        <v>0.09547738693467345</v>
      </c>
      <c r="O51" s="306">
        <v>4294</v>
      </c>
      <c r="P51" s="303">
        <v>4119</v>
      </c>
      <c r="Q51" s="304">
        <v>-175</v>
      </c>
      <c r="R51" s="308">
        <v>-0.040754541220307416</v>
      </c>
      <c r="S51" s="65"/>
    </row>
    <row r="52" spans="1:19" s="19" customFormat="1" ht="12.75">
      <c r="A52" s="334" t="s">
        <v>24</v>
      </c>
      <c r="B52" s="83" t="s">
        <v>46</v>
      </c>
      <c r="C52" s="302">
        <v>0</v>
      </c>
      <c r="D52" s="303">
        <v>0</v>
      </c>
      <c r="E52" s="304">
        <v>0</v>
      </c>
      <c r="F52" s="305">
        <v>0</v>
      </c>
      <c r="G52" s="306">
        <v>0</v>
      </c>
      <c r="H52" s="303">
        <v>0</v>
      </c>
      <c r="I52" s="304">
        <v>0</v>
      </c>
      <c r="J52" s="307">
        <v>0</v>
      </c>
      <c r="K52" s="306">
        <v>0</v>
      </c>
      <c r="L52" s="303">
        <v>0</v>
      </c>
      <c r="M52" s="304">
        <v>0</v>
      </c>
      <c r="N52" s="305">
        <v>0</v>
      </c>
      <c r="O52" s="306">
        <v>0</v>
      </c>
      <c r="P52" s="303">
        <v>0</v>
      </c>
      <c r="Q52" s="304">
        <v>0</v>
      </c>
      <c r="R52" s="308">
        <v>0</v>
      </c>
      <c r="S52" s="93"/>
    </row>
    <row r="53" spans="1:19" ht="12.75">
      <c r="A53" s="334"/>
      <c r="B53" s="83" t="s">
        <v>47</v>
      </c>
      <c r="C53" s="302">
        <v>0</v>
      </c>
      <c r="D53" s="303">
        <v>0</v>
      </c>
      <c r="E53" s="304">
        <v>0</v>
      </c>
      <c r="F53" s="305">
        <v>0</v>
      </c>
      <c r="G53" s="306">
        <v>0</v>
      </c>
      <c r="H53" s="303">
        <v>0</v>
      </c>
      <c r="I53" s="304">
        <v>0</v>
      </c>
      <c r="J53" s="307">
        <v>0</v>
      </c>
      <c r="K53" s="306">
        <v>0</v>
      </c>
      <c r="L53" s="303">
        <v>0</v>
      </c>
      <c r="M53" s="304">
        <v>0</v>
      </c>
      <c r="N53" s="305">
        <v>0</v>
      </c>
      <c r="O53" s="306">
        <v>0</v>
      </c>
      <c r="P53" s="303">
        <v>0</v>
      </c>
      <c r="Q53" s="304">
        <v>0</v>
      </c>
      <c r="R53" s="308">
        <v>0</v>
      </c>
      <c r="S53" s="92"/>
    </row>
    <row r="54" spans="1:19" s="21" customFormat="1" ht="12.75">
      <c r="A54" s="334"/>
      <c r="B54" s="100" t="s">
        <v>33</v>
      </c>
      <c r="C54" s="309">
        <v>0</v>
      </c>
      <c r="D54" s="303">
        <v>0</v>
      </c>
      <c r="E54" s="304">
        <v>0</v>
      </c>
      <c r="F54" s="305">
        <v>0</v>
      </c>
      <c r="G54" s="310">
        <v>0</v>
      </c>
      <c r="H54" s="303">
        <v>0</v>
      </c>
      <c r="I54" s="304">
        <v>0</v>
      </c>
      <c r="J54" s="307">
        <v>0</v>
      </c>
      <c r="K54" s="310">
        <v>0</v>
      </c>
      <c r="L54" s="303">
        <v>0</v>
      </c>
      <c r="M54" s="304">
        <v>0</v>
      </c>
      <c r="N54" s="305">
        <v>0</v>
      </c>
      <c r="O54" s="306">
        <v>0</v>
      </c>
      <c r="P54" s="303">
        <v>0</v>
      </c>
      <c r="Q54" s="304">
        <v>0</v>
      </c>
      <c r="R54" s="308">
        <v>0</v>
      </c>
      <c r="S54" s="65"/>
    </row>
    <row r="55" spans="1:19" s="19" customFormat="1" ht="12.75">
      <c r="A55" s="334" t="s">
        <v>22</v>
      </c>
      <c r="B55" s="83" t="s">
        <v>48</v>
      </c>
      <c r="C55" s="302">
        <v>0</v>
      </c>
      <c r="D55" s="303">
        <v>4</v>
      </c>
      <c r="E55" s="304">
        <v>4</v>
      </c>
      <c r="F55" s="305">
        <v>4</v>
      </c>
      <c r="G55" s="306">
        <v>0</v>
      </c>
      <c r="H55" s="303">
        <v>22</v>
      </c>
      <c r="I55" s="304">
        <v>22</v>
      </c>
      <c r="J55" s="307">
        <v>22</v>
      </c>
      <c r="K55" s="306">
        <v>1</v>
      </c>
      <c r="L55" s="303">
        <v>6</v>
      </c>
      <c r="M55" s="304">
        <v>5</v>
      </c>
      <c r="N55" s="305">
        <v>5</v>
      </c>
      <c r="O55" s="306">
        <v>1</v>
      </c>
      <c r="P55" s="303">
        <v>18</v>
      </c>
      <c r="Q55" s="304">
        <v>17</v>
      </c>
      <c r="R55" s="308">
        <v>17</v>
      </c>
      <c r="S55" s="93"/>
    </row>
    <row r="56" spans="1:19" ht="12.75">
      <c r="A56" s="334"/>
      <c r="B56" s="83" t="s">
        <v>49</v>
      </c>
      <c r="C56" s="302">
        <v>0</v>
      </c>
      <c r="D56" s="303">
        <v>0</v>
      </c>
      <c r="E56" s="304">
        <v>0</v>
      </c>
      <c r="F56" s="305">
        <v>0</v>
      </c>
      <c r="G56" s="306">
        <v>0</v>
      </c>
      <c r="H56" s="303">
        <v>0</v>
      </c>
      <c r="I56" s="304">
        <v>0</v>
      </c>
      <c r="J56" s="307">
        <v>0</v>
      </c>
      <c r="K56" s="306">
        <v>3</v>
      </c>
      <c r="L56" s="303">
        <v>0</v>
      </c>
      <c r="M56" s="304">
        <v>-3</v>
      </c>
      <c r="N56" s="305">
        <v>-1</v>
      </c>
      <c r="O56" s="306">
        <v>5</v>
      </c>
      <c r="P56" s="303">
        <v>0</v>
      </c>
      <c r="Q56" s="304">
        <v>-5</v>
      </c>
      <c r="R56" s="308">
        <v>-1</v>
      </c>
      <c r="S56" s="92"/>
    </row>
    <row r="57" spans="1:19" ht="12.75">
      <c r="A57" s="334"/>
      <c r="B57" s="83" t="s">
        <v>50</v>
      </c>
      <c r="C57" s="302">
        <v>12</v>
      </c>
      <c r="D57" s="303">
        <v>48</v>
      </c>
      <c r="E57" s="304">
        <v>36</v>
      </c>
      <c r="F57" s="305">
        <v>3</v>
      </c>
      <c r="G57" s="306">
        <v>43</v>
      </c>
      <c r="H57" s="303">
        <v>220</v>
      </c>
      <c r="I57" s="304">
        <v>177</v>
      </c>
      <c r="J57" s="307">
        <v>4.116279069767442</v>
      </c>
      <c r="K57" s="306">
        <v>7</v>
      </c>
      <c r="L57" s="303">
        <v>5</v>
      </c>
      <c r="M57" s="304">
        <v>-2</v>
      </c>
      <c r="N57" s="305">
        <v>-0.2857142857142857</v>
      </c>
      <c r="O57" s="306">
        <v>49</v>
      </c>
      <c r="P57" s="303">
        <v>71</v>
      </c>
      <c r="Q57" s="304">
        <v>22</v>
      </c>
      <c r="R57" s="308">
        <v>0.44897959183673475</v>
      </c>
      <c r="S57" s="92"/>
    </row>
    <row r="58" spans="1:19" ht="12.75">
      <c r="A58" s="334"/>
      <c r="B58" s="83" t="s">
        <v>51</v>
      </c>
      <c r="C58" s="302">
        <v>2</v>
      </c>
      <c r="D58" s="303">
        <v>0</v>
      </c>
      <c r="E58" s="304">
        <v>-2</v>
      </c>
      <c r="F58" s="305">
        <v>-1</v>
      </c>
      <c r="G58" s="306">
        <v>6250</v>
      </c>
      <c r="H58" s="303">
        <v>6095</v>
      </c>
      <c r="I58" s="304">
        <v>-155</v>
      </c>
      <c r="J58" s="307">
        <v>-0.024800000000000044</v>
      </c>
      <c r="K58" s="306">
        <v>3</v>
      </c>
      <c r="L58" s="303">
        <v>2</v>
      </c>
      <c r="M58" s="304">
        <v>-1</v>
      </c>
      <c r="N58" s="305">
        <v>-0.33333333333333337</v>
      </c>
      <c r="O58" s="306">
        <v>31</v>
      </c>
      <c r="P58" s="303">
        <v>145</v>
      </c>
      <c r="Q58" s="304">
        <v>114</v>
      </c>
      <c r="R58" s="308">
        <v>3.67741935483871</v>
      </c>
      <c r="S58" s="92"/>
    </row>
    <row r="59" spans="1:19" ht="12.75">
      <c r="A59" s="334"/>
      <c r="B59" s="83" t="s">
        <v>54</v>
      </c>
      <c r="C59" s="302">
        <v>0</v>
      </c>
      <c r="D59" s="303">
        <v>0</v>
      </c>
      <c r="E59" s="304">
        <v>0</v>
      </c>
      <c r="F59" s="305">
        <v>0</v>
      </c>
      <c r="G59" s="306">
        <v>0</v>
      </c>
      <c r="H59" s="303">
        <v>0</v>
      </c>
      <c r="I59" s="304">
        <v>0</v>
      </c>
      <c r="J59" s="307">
        <v>0</v>
      </c>
      <c r="K59" s="306">
        <v>0</v>
      </c>
      <c r="L59" s="303">
        <v>0</v>
      </c>
      <c r="M59" s="304">
        <v>0</v>
      </c>
      <c r="N59" s="305">
        <v>0</v>
      </c>
      <c r="O59" s="306">
        <v>0</v>
      </c>
      <c r="P59" s="303">
        <v>0</v>
      </c>
      <c r="Q59" s="304">
        <v>0</v>
      </c>
      <c r="R59" s="308">
        <v>0</v>
      </c>
      <c r="S59" s="92"/>
    </row>
    <row r="60" spans="1:19" ht="12.75">
      <c r="A60" s="334"/>
      <c r="B60" s="83" t="s">
        <v>52</v>
      </c>
      <c r="C60" s="302">
        <v>0</v>
      </c>
      <c r="D60" s="303">
        <v>0</v>
      </c>
      <c r="E60" s="304">
        <v>0</v>
      </c>
      <c r="F60" s="305">
        <v>0</v>
      </c>
      <c r="G60" s="306">
        <v>0</v>
      </c>
      <c r="H60" s="303">
        <v>0</v>
      </c>
      <c r="I60" s="304">
        <v>0</v>
      </c>
      <c r="J60" s="307">
        <v>0</v>
      </c>
      <c r="K60" s="306">
        <v>5</v>
      </c>
      <c r="L60" s="303">
        <v>0</v>
      </c>
      <c r="M60" s="304">
        <v>-5</v>
      </c>
      <c r="N60" s="305">
        <v>-1</v>
      </c>
      <c r="O60" s="306">
        <v>5</v>
      </c>
      <c r="P60" s="303">
        <v>0</v>
      </c>
      <c r="Q60" s="304">
        <v>-5</v>
      </c>
      <c r="R60" s="308">
        <v>-1</v>
      </c>
      <c r="S60" s="92"/>
    </row>
    <row r="61" spans="1:19" ht="12.75">
      <c r="A61" s="334"/>
      <c r="B61" s="87" t="s">
        <v>53</v>
      </c>
      <c r="C61" s="309">
        <v>6</v>
      </c>
      <c r="D61" s="303">
        <v>1</v>
      </c>
      <c r="E61" s="304">
        <v>-5</v>
      </c>
      <c r="F61" s="305">
        <v>-0.8333333333333334</v>
      </c>
      <c r="G61" s="310">
        <v>62</v>
      </c>
      <c r="H61" s="303">
        <v>44</v>
      </c>
      <c r="I61" s="304">
        <v>-18</v>
      </c>
      <c r="J61" s="307">
        <v>-0.29032258064516125</v>
      </c>
      <c r="K61" s="310">
        <v>81</v>
      </c>
      <c r="L61" s="303">
        <v>28</v>
      </c>
      <c r="M61" s="304">
        <v>-53</v>
      </c>
      <c r="N61" s="305">
        <v>-0.654320987654321</v>
      </c>
      <c r="O61" s="306">
        <v>146</v>
      </c>
      <c r="P61" s="303">
        <v>59</v>
      </c>
      <c r="Q61" s="304">
        <v>-87</v>
      </c>
      <c r="R61" s="308">
        <v>-0.595890410958904</v>
      </c>
      <c r="S61" s="92"/>
    </row>
    <row r="62" spans="1:19" s="21" customFormat="1" ht="12.75">
      <c r="A62" s="334"/>
      <c r="B62" s="100" t="s">
        <v>34</v>
      </c>
      <c r="C62" s="302">
        <v>32</v>
      </c>
      <c r="D62" s="303">
        <v>24</v>
      </c>
      <c r="E62" s="304">
        <v>-8</v>
      </c>
      <c r="F62" s="305">
        <v>-0.25</v>
      </c>
      <c r="G62" s="306">
        <v>65</v>
      </c>
      <c r="H62" s="303">
        <v>30</v>
      </c>
      <c r="I62" s="304">
        <v>-35</v>
      </c>
      <c r="J62" s="307">
        <v>-0.5384615384615384</v>
      </c>
      <c r="K62" s="306">
        <v>0</v>
      </c>
      <c r="L62" s="303">
        <v>0</v>
      </c>
      <c r="M62" s="304">
        <v>0</v>
      </c>
      <c r="N62" s="305">
        <v>0</v>
      </c>
      <c r="O62" s="310">
        <v>0</v>
      </c>
      <c r="P62" s="303">
        <v>0</v>
      </c>
      <c r="Q62" s="304">
        <v>0</v>
      </c>
      <c r="R62" s="308">
        <v>0</v>
      </c>
      <c r="S62" s="65"/>
    </row>
    <row r="63" spans="1:19" s="19" customFormat="1" ht="12.75">
      <c r="A63" s="334" t="s">
        <v>23</v>
      </c>
      <c r="B63" s="83" t="s">
        <v>55</v>
      </c>
      <c r="C63" s="302">
        <v>0</v>
      </c>
      <c r="D63" s="303">
        <v>0</v>
      </c>
      <c r="E63" s="304">
        <v>0</v>
      </c>
      <c r="F63" s="305">
        <v>0</v>
      </c>
      <c r="G63" s="306">
        <v>0</v>
      </c>
      <c r="H63" s="303">
        <v>0</v>
      </c>
      <c r="I63" s="304">
        <v>0</v>
      </c>
      <c r="J63" s="307">
        <v>0</v>
      </c>
      <c r="K63" s="306">
        <v>0</v>
      </c>
      <c r="L63" s="303">
        <v>0</v>
      </c>
      <c r="M63" s="304">
        <v>0</v>
      </c>
      <c r="N63" s="305">
        <v>0</v>
      </c>
      <c r="O63" s="310">
        <v>0</v>
      </c>
      <c r="P63" s="303">
        <v>0</v>
      </c>
      <c r="Q63" s="304">
        <v>0</v>
      </c>
      <c r="R63" s="308">
        <v>0</v>
      </c>
      <c r="S63" s="93"/>
    </row>
    <row r="64" spans="1:19" ht="12.75">
      <c r="A64" s="334"/>
      <c r="B64" s="83" t="s">
        <v>28</v>
      </c>
      <c r="C64" s="302">
        <v>9</v>
      </c>
      <c r="D64" s="303">
        <v>33</v>
      </c>
      <c r="E64" s="304">
        <v>24</v>
      </c>
      <c r="F64" s="305">
        <v>2.6666666666666665</v>
      </c>
      <c r="G64" s="306">
        <v>343</v>
      </c>
      <c r="H64" s="303">
        <v>260</v>
      </c>
      <c r="I64" s="304">
        <v>-83</v>
      </c>
      <c r="J64" s="307">
        <v>-0.2419825072886297</v>
      </c>
      <c r="K64" s="306">
        <v>12</v>
      </c>
      <c r="L64" s="303">
        <v>7</v>
      </c>
      <c r="M64" s="304">
        <v>-5</v>
      </c>
      <c r="N64" s="305">
        <v>-0.41666666666666663</v>
      </c>
      <c r="O64" s="310">
        <v>114</v>
      </c>
      <c r="P64" s="303">
        <v>64</v>
      </c>
      <c r="Q64" s="304">
        <v>-50</v>
      </c>
      <c r="R64" s="308">
        <v>-0.4385964912280702</v>
      </c>
      <c r="S64" s="92"/>
    </row>
    <row r="65" spans="1:19" s="21" customFormat="1" ht="12.75">
      <c r="A65" s="334"/>
      <c r="B65" s="119" t="s">
        <v>38</v>
      </c>
      <c r="C65" s="309">
        <v>445</v>
      </c>
      <c r="D65" s="303">
        <v>590</v>
      </c>
      <c r="E65" s="304">
        <v>145</v>
      </c>
      <c r="F65" s="305">
        <v>0.3258426966292134</v>
      </c>
      <c r="G65" s="310">
        <v>608</v>
      </c>
      <c r="H65" s="303">
        <v>1244</v>
      </c>
      <c r="I65" s="304">
        <v>636</v>
      </c>
      <c r="J65" s="307">
        <v>1.0460526315789473</v>
      </c>
      <c r="K65" s="310">
        <v>12</v>
      </c>
      <c r="L65" s="303">
        <v>9</v>
      </c>
      <c r="M65" s="304">
        <v>-3</v>
      </c>
      <c r="N65" s="305">
        <v>-0.25</v>
      </c>
      <c r="O65" s="310">
        <v>34</v>
      </c>
      <c r="P65" s="303">
        <v>14</v>
      </c>
      <c r="Q65" s="304">
        <v>-20</v>
      </c>
      <c r="R65" s="308">
        <v>-0.5882352941176471</v>
      </c>
      <c r="S65" s="65"/>
    </row>
    <row r="66" spans="1:19" s="73" customFormat="1" ht="12.75">
      <c r="A66" s="120" t="s">
        <v>37</v>
      </c>
      <c r="B66" s="100" t="s">
        <v>35</v>
      </c>
      <c r="C66" s="309">
        <v>135</v>
      </c>
      <c r="D66" s="303">
        <v>139</v>
      </c>
      <c r="E66" s="304">
        <v>4</v>
      </c>
      <c r="F66" s="305">
        <v>0.029629629629629672</v>
      </c>
      <c r="G66" s="310">
        <v>354</v>
      </c>
      <c r="H66" s="303">
        <v>311</v>
      </c>
      <c r="I66" s="304">
        <v>-43</v>
      </c>
      <c r="J66" s="307">
        <v>-0.12146892655367236</v>
      </c>
      <c r="K66" s="310">
        <v>10</v>
      </c>
      <c r="L66" s="303">
        <v>17</v>
      </c>
      <c r="M66" s="304">
        <v>7</v>
      </c>
      <c r="N66" s="305">
        <v>0.7</v>
      </c>
      <c r="O66" s="310">
        <v>31</v>
      </c>
      <c r="P66" s="303">
        <v>39</v>
      </c>
      <c r="Q66" s="304">
        <v>8</v>
      </c>
      <c r="R66" s="308">
        <v>0.25806451612903225</v>
      </c>
      <c r="S66" s="94"/>
    </row>
    <row r="67" spans="1:19" s="19" customFormat="1" ht="12.75">
      <c r="A67" s="334" t="s">
        <v>27</v>
      </c>
      <c r="B67" s="83" t="s">
        <v>56</v>
      </c>
      <c r="C67" s="302">
        <v>7</v>
      </c>
      <c r="D67" s="303">
        <v>7</v>
      </c>
      <c r="E67" s="304">
        <v>0</v>
      </c>
      <c r="F67" s="305">
        <v>0</v>
      </c>
      <c r="G67" s="306">
        <v>44</v>
      </c>
      <c r="H67" s="303">
        <v>7</v>
      </c>
      <c r="I67" s="304">
        <v>-37</v>
      </c>
      <c r="J67" s="307">
        <v>-0.8409090909090909</v>
      </c>
      <c r="K67" s="306">
        <v>10</v>
      </c>
      <c r="L67" s="303">
        <v>0</v>
      </c>
      <c r="M67" s="304">
        <v>-10</v>
      </c>
      <c r="N67" s="305">
        <v>-1</v>
      </c>
      <c r="O67" s="310">
        <v>43</v>
      </c>
      <c r="P67" s="303">
        <v>0</v>
      </c>
      <c r="Q67" s="304">
        <v>-43</v>
      </c>
      <c r="R67" s="308">
        <v>-1</v>
      </c>
      <c r="S67" s="93"/>
    </row>
    <row r="68" spans="1:19" ht="12.75">
      <c r="A68" s="334"/>
      <c r="B68" s="100" t="s">
        <v>36</v>
      </c>
      <c r="C68" s="309">
        <v>202</v>
      </c>
      <c r="D68" s="303">
        <v>56</v>
      </c>
      <c r="E68" s="304">
        <v>-146</v>
      </c>
      <c r="F68" s="305">
        <v>-0.7227722772277227</v>
      </c>
      <c r="G68" s="310">
        <v>471</v>
      </c>
      <c r="H68" s="303">
        <v>155</v>
      </c>
      <c r="I68" s="304">
        <v>-316</v>
      </c>
      <c r="J68" s="307">
        <v>-0.6709129511677283</v>
      </c>
      <c r="K68" s="310">
        <v>9</v>
      </c>
      <c r="L68" s="303">
        <v>24</v>
      </c>
      <c r="M68" s="304">
        <v>15</v>
      </c>
      <c r="N68" s="305">
        <v>1.6666666666666665</v>
      </c>
      <c r="O68" s="310">
        <v>41</v>
      </c>
      <c r="P68" s="303">
        <v>128</v>
      </c>
      <c r="Q68" s="304">
        <v>87</v>
      </c>
      <c r="R68" s="308">
        <v>2.1219512195121952</v>
      </c>
      <c r="S68" s="92"/>
    </row>
    <row r="69" spans="1:19" ht="12.75">
      <c r="A69" s="334" t="s">
        <v>25</v>
      </c>
      <c r="B69" s="83" t="s">
        <v>57</v>
      </c>
      <c r="C69" s="302">
        <v>0</v>
      </c>
      <c r="D69" s="303">
        <v>79</v>
      </c>
      <c r="E69" s="304">
        <v>79</v>
      </c>
      <c r="F69" s="305">
        <v>79</v>
      </c>
      <c r="G69" s="306">
        <v>0</v>
      </c>
      <c r="H69" s="303">
        <v>266</v>
      </c>
      <c r="I69" s="304">
        <v>266</v>
      </c>
      <c r="J69" s="307">
        <v>266</v>
      </c>
      <c r="K69" s="306">
        <v>10</v>
      </c>
      <c r="L69" s="303">
        <v>0</v>
      </c>
      <c r="M69" s="304">
        <v>-10</v>
      </c>
      <c r="N69" s="305">
        <v>-1</v>
      </c>
      <c r="O69" s="310">
        <v>13</v>
      </c>
      <c r="P69" s="303">
        <v>112</v>
      </c>
      <c r="Q69" s="304">
        <v>99</v>
      </c>
      <c r="R69" s="308">
        <v>7.615384615384615</v>
      </c>
      <c r="S69" s="92"/>
    </row>
    <row r="70" spans="1:19" s="74" customFormat="1" ht="12.75">
      <c r="A70" s="335"/>
      <c r="B70" s="84" t="s">
        <v>29</v>
      </c>
      <c r="C70" s="311">
        <v>38</v>
      </c>
      <c r="D70" s="312">
        <v>78</v>
      </c>
      <c r="E70" s="313">
        <v>40</v>
      </c>
      <c r="F70" s="314">
        <v>1.0526315789473686</v>
      </c>
      <c r="G70" s="315">
        <v>88</v>
      </c>
      <c r="H70" s="312">
        <v>217</v>
      </c>
      <c r="I70" s="313">
        <v>129</v>
      </c>
      <c r="J70" s="316">
        <v>1.4659090909090908</v>
      </c>
      <c r="K70" s="315">
        <v>10</v>
      </c>
      <c r="L70" s="312">
        <v>8</v>
      </c>
      <c r="M70" s="313">
        <v>-2</v>
      </c>
      <c r="N70" s="314">
        <v>-0.2</v>
      </c>
      <c r="O70" s="315">
        <v>38</v>
      </c>
      <c r="P70" s="312">
        <v>52</v>
      </c>
      <c r="Q70" s="313">
        <v>14</v>
      </c>
      <c r="R70" s="317">
        <v>0.368421052631579</v>
      </c>
      <c r="S70" s="96"/>
    </row>
    <row r="71" spans="1:19" s="37" customFormat="1" ht="12">
      <c r="A71" s="35"/>
      <c r="B71" s="99" t="s">
        <v>6</v>
      </c>
      <c r="C71" s="318">
        <v>2466</v>
      </c>
      <c r="D71" s="319">
        <v>3113</v>
      </c>
      <c r="E71" s="319">
        <v>647</v>
      </c>
      <c r="F71" s="320">
        <v>0.2623682076236822</v>
      </c>
      <c r="G71" s="321">
        <v>13012</v>
      </c>
      <c r="H71" s="319">
        <v>15073</v>
      </c>
      <c r="I71" s="319">
        <v>2061</v>
      </c>
      <c r="J71" s="322">
        <v>0.1583922533046418</v>
      </c>
      <c r="K71" s="321">
        <v>601</v>
      </c>
      <c r="L71" s="319">
        <v>1012</v>
      </c>
      <c r="M71" s="319">
        <v>411</v>
      </c>
      <c r="N71" s="320">
        <v>0.6838602329450916</v>
      </c>
      <c r="O71" s="321">
        <v>5454</v>
      </c>
      <c r="P71" s="319">
        <v>6105</v>
      </c>
      <c r="Q71" s="319">
        <v>651</v>
      </c>
      <c r="R71" s="323">
        <v>0.11936193619361934</v>
      </c>
      <c r="S71" s="95"/>
    </row>
    <row r="72" spans="2:18" s="5" customFormat="1" ht="12.75">
      <c r="B72" s="10"/>
      <c r="C72" s="11"/>
      <c r="D72" s="11"/>
      <c r="E72" s="11"/>
      <c r="F72" s="24"/>
      <c r="G72" s="11"/>
      <c r="H72" s="11"/>
      <c r="I72" s="11"/>
      <c r="J72" s="24"/>
      <c r="K72" s="11"/>
      <c r="L72" s="11"/>
      <c r="M72" s="11"/>
      <c r="N72" s="24"/>
      <c r="O72" s="11"/>
      <c r="P72" s="11"/>
      <c r="Q72" s="11"/>
      <c r="R72" s="24"/>
    </row>
  </sheetData>
  <mergeCells count="36">
    <mergeCell ref="A19:A26"/>
    <mergeCell ref="A27:A29"/>
    <mergeCell ref="A31:A32"/>
    <mergeCell ref="A33:A34"/>
    <mergeCell ref="A6:A8"/>
    <mergeCell ref="A9:A10"/>
    <mergeCell ref="A11:A15"/>
    <mergeCell ref="A16:A18"/>
    <mergeCell ref="A1:R1"/>
    <mergeCell ref="A2:R2"/>
    <mergeCell ref="K3:R3"/>
    <mergeCell ref="C4:F4"/>
    <mergeCell ref="G4:J4"/>
    <mergeCell ref="K4:N4"/>
    <mergeCell ref="O4:R4"/>
    <mergeCell ref="B3:B5"/>
    <mergeCell ref="A3:A5"/>
    <mergeCell ref="C3:J3"/>
    <mergeCell ref="A37:R37"/>
    <mergeCell ref="A38:R38"/>
    <mergeCell ref="A39:A41"/>
    <mergeCell ref="B39:B41"/>
    <mergeCell ref="C39:J39"/>
    <mergeCell ref="K39:R39"/>
    <mergeCell ref="C40:F40"/>
    <mergeCell ref="G40:J40"/>
    <mergeCell ref="K40:N40"/>
    <mergeCell ref="O40:R40"/>
    <mergeCell ref="A42:A44"/>
    <mergeCell ref="A45:A46"/>
    <mergeCell ref="A47:A51"/>
    <mergeCell ref="A52:A54"/>
    <mergeCell ref="A55:A62"/>
    <mergeCell ref="A63:A65"/>
    <mergeCell ref="A67:A68"/>
    <mergeCell ref="A69:A70"/>
  </mergeCells>
  <printOptions horizontalCentered="1" verticalCentered="1"/>
  <pageMargins left="0.1968503937007874" right="0.2362204724409449" top="0.35433070866141736" bottom="0.5511811023622047" header="0.15748031496062992" footer="0.31496062992125984"/>
  <pageSetup horizontalDpi="600" verticalDpi="600" orientation="landscape" paperSize="9" scale="90" r:id="rId1"/>
  <headerFooter alignWithMargins="0">
    <oddHeader>&amp;C&amp;"Comic Sans MS,Bold"Regione Siciliana - Assessorato Turismo - Osservatorio Turistico</oddHeader>
    <oddFooter>&amp;L&amp;"Comic Sans MS,Regular Corsivo"&amp;8server &amp;F&amp;A&amp;C&amp;"Comic Sans MS,Regular"&amp;9In caso di utilizzo dei dati, pregasi citare la fonte&amp;R&amp;"Comic Sans MS,Regular"Pagina &amp;P di &amp;N</oddFooter>
  </headerFooter>
  <rowBreaks count="1" manualBreakCount="1">
    <brk id="3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72"/>
  <sheetViews>
    <sheetView view="pageBreakPreview" zoomScale="50" zoomScaleNormal="75" zoomScaleSheetLayoutView="50" workbookViewId="0" topLeftCell="A1">
      <pane xSplit="2" ySplit="5" topLeftCell="C33" activePane="bottomRight" state="frozen"/>
      <selection pane="topLeft" activeCell="C42" sqref="C42"/>
      <selection pane="topRight" activeCell="C42" sqref="C42"/>
      <selection pane="bottomLeft" activeCell="C42" sqref="C42"/>
      <selection pane="bottomRight" activeCell="C42" sqref="C42"/>
    </sheetView>
  </sheetViews>
  <sheetFormatPr defaultColWidth="9.625" defaultRowHeight="12.75"/>
  <cols>
    <col min="1" max="1" width="6.00390625" style="3" bestFit="1" customWidth="1"/>
    <col min="2" max="2" width="18.375" style="8" customWidth="1"/>
    <col min="3" max="3" width="9.625" style="9" customWidth="1"/>
    <col min="4" max="4" width="9.625" style="7" customWidth="1"/>
    <col min="5" max="5" width="8.75390625" style="7" customWidth="1"/>
    <col min="6" max="6" width="11.125" style="25" customWidth="1"/>
    <col min="7" max="8" width="9.625" style="7" customWidth="1"/>
    <col min="9" max="9" width="8.75390625" style="7" customWidth="1"/>
    <col min="10" max="10" width="11.125" style="25" customWidth="1"/>
    <col min="11" max="12" width="9.625" style="7" customWidth="1"/>
    <col min="13" max="13" width="8.75390625" style="7" customWidth="1"/>
    <col min="14" max="14" width="11.125" style="25" customWidth="1"/>
    <col min="15" max="16" width="9.625" style="7" customWidth="1"/>
    <col min="17" max="17" width="11.625" style="7" customWidth="1"/>
    <col min="18" max="18" width="11.125" style="25" customWidth="1"/>
    <col min="19" max="16384" width="9.625" style="3" customWidth="1"/>
  </cols>
  <sheetData>
    <row r="1" spans="1:55" s="1" customFormat="1" ht="19.5" thickBot="1" thickTop="1">
      <c r="A1" s="338" t="s">
        <v>58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40"/>
      <c r="S1" s="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16" customFormat="1" ht="15.75">
      <c r="A2" s="341" t="s">
        <v>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  <c r="S2" s="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s="2" customFormat="1" ht="12.75" customHeight="1">
      <c r="A3" s="344" t="s">
        <v>19</v>
      </c>
      <c r="B3" s="347" t="s">
        <v>5</v>
      </c>
      <c r="C3" s="349" t="s">
        <v>2</v>
      </c>
      <c r="D3" s="350"/>
      <c r="E3" s="350"/>
      <c r="F3" s="350"/>
      <c r="G3" s="350"/>
      <c r="H3" s="350"/>
      <c r="I3" s="350"/>
      <c r="J3" s="351"/>
      <c r="K3" s="352" t="s">
        <v>4</v>
      </c>
      <c r="L3" s="353"/>
      <c r="M3" s="353"/>
      <c r="N3" s="353"/>
      <c r="O3" s="353"/>
      <c r="P3" s="353"/>
      <c r="Q3" s="353"/>
      <c r="R3" s="354"/>
      <c r="S3" s="1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12.75">
      <c r="A4" s="345"/>
      <c r="B4" s="333"/>
      <c r="C4" s="355" t="s">
        <v>0</v>
      </c>
      <c r="D4" s="355"/>
      <c r="E4" s="355"/>
      <c r="F4" s="355"/>
      <c r="G4" s="355" t="s">
        <v>1</v>
      </c>
      <c r="H4" s="355"/>
      <c r="I4" s="355"/>
      <c r="J4" s="356"/>
      <c r="K4" s="357" t="s">
        <v>0</v>
      </c>
      <c r="L4" s="355"/>
      <c r="M4" s="355"/>
      <c r="N4" s="355"/>
      <c r="O4" s="355" t="s">
        <v>1</v>
      </c>
      <c r="P4" s="355"/>
      <c r="Q4" s="355"/>
      <c r="R4" s="358"/>
      <c r="S4" s="1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s="77" customFormat="1" ht="13.5" thickBot="1">
      <c r="A5" s="346"/>
      <c r="B5" s="348"/>
      <c r="C5" s="26">
        <v>1998</v>
      </c>
      <c r="D5" s="27">
        <v>1999</v>
      </c>
      <c r="E5" s="28" t="s">
        <v>61</v>
      </c>
      <c r="F5" s="28" t="s">
        <v>3</v>
      </c>
      <c r="G5" s="26">
        <v>1998</v>
      </c>
      <c r="H5" s="29">
        <v>1999</v>
      </c>
      <c r="I5" s="28" t="s">
        <v>61</v>
      </c>
      <c r="J5" s="128" t="s">
        <v>3</v>
      </c>
      <c r="K5" s="30">
        <v>1998</v>
      </c>
      <c r="L5" s="27">
        <v>1999</v>
      </c>
      <c r="M5" s="28" t="s">
        <v>61</v>
      </c>
      <c r="N5" s="28" t="s">
        <v>3</v>
      </c>
      <c r="O5" s="26">
        <v>1998</v>
      </c>
      <c r="P5" s="29">
        <v>1999</v>
      </c>
      <c r="Q5" s="28" t="s">
        <v>61</v>
      </c>
      <c r="R5" s="31" t="s">
        <v>3</v>
      </c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</row>
    <row r="6" spans="1:55" s="19" customFormat="1" ht="13.5" thickTop="1">
      <c r="A6" s="363" t="s">
        <v>21</v>
      </c>
      <c r="B6" s="82" t="s">
        <v>39</v>
      </c>
      <c r="C6" s="122">
        <v>7486</v>
      </c>
      <c r="D6" s="105">
        <v>7494</v>
      </c>
      <c r="E6" s="117">
        <v>8</v>
      </c>
      <c r="F6" s="133">
        <v>0.0010686615014694478</v>
      </c>
      <c r="G6" s="104">
        <v>13507</v>
      </c>
      <c r="H6" s="105">
        <v>13247</v>
      </c>
      <c r="I6" s="117">
        <v>-260</v>
      </c>
      <c r="J6" s="129">
        <v>-0.019249278152069338</v>
      </c>
      <c r="K6" s="104">
        <v>9179</v>
      </c>
      <c r="L6" s="105">
        <v>9181</v>
      </c>
      <c r="M6" s="117">
        <v>2</v>
      </c>
      <c r="N6" s="133">
        <v>0.0002178886588952711</v>
      </c>
      <c r="O6" s="104">
        <v>13189</v>
      </c>
      <c r="P6" s="105">
        <v>13314</v>
      </c>
      <c r="Q6" s="117">
        <v>125</v>
      </c>
      <c r="R6" s="133">
        <v>0.00947759496550149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4" customFormat="1" ht="12.75">
      <c r="A7" s="337"/>
      <c r="B7" s="83" t="s">
        <v>40</v>
      </c>
      <c r="C7" s="123">
        <v>3371</v>
      </c>
      <c r="D7" s="38">
        <v>2477</v>
      </c>
      <c r="E7" s="6">
        <v>-894</v>
      </c>
      <c r="F7" s="134">
        <v>-0.26520320379709283</v>
      </c>
      <c r="G7" s="39">
        <v>34852</v>
      </c>
      <c r="H7" s="38">
        <v>27495</v>
      </c>
      <c r="I7" s="6">
        <v>-7357</v>
      </c>
      <c r="J7" s="130">
        <v>-0.21109262022265585</v>
      </c>
      <c r="K7" s="39">
        <v>275</v>
      </c>
      <c r="L7" s="38">
        <v>535</v>
      </c>
      <c r="M7" s="6">
        <v>260</v>
      </c>
      <c r="N7" s="134">
        <v>0.9454545454545455</v>
      </c>
      <c r="O7" s="39">
        <v>1336</v>
      </c>
      <c r="P7" s="38">
        <v>3932</v>
      </c>
      <c r="Q7" s="6">
        <v>2596</v>
      </c>
      <c r="R7" s="134">
        <v>1.94311377245509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21" customFormat="1" ht="12.75">
      <c r="A8" s="362"/>
      <c r="B8" s="84" t="s">
        <v>30</v>
      </c>
      <c r="C8" s="124">
        <v>3423</v>
      </c>
      <c r="D8" s="38">
        <v>3554</v>
      </c>
      <c r="E8" s="6">
        <v>131</v>
      </c>
      <c r="F8" s="134">
        <v>0.038270522933099516</v>
      </c>
      <c r="G8" s="40">
        <v>4667</v>
      </c>
      <c r="H8" s="38">
        <v>6275</v>
      </c>
      <c r="I8" s="6">
        <v>1608</v>
      </c>
      <c r="J8" s="130">
        <v>0.34454681808442245</v>
      </c>
      <c r="K8" s="40">
        <v>1118</v>
      </c>
      <c r="L8" s="38">
        <v>888</v>
      </c>
      <c r="M8" s="6">
        <v>-230</v>
      </c>
      <c r="N8" s="134">
        <v>-0.20572450805008946</v>
      </c>
      <c r="O8" s="39">
        <v>1185</v>
      </c>
      <c r="P8" s="38">
        <v>1566</v>
      </c>
      <c r="Q8" s="6">
        <v>381</v>
      </c>
      <c r="R8" s="134">
        <v>0.3215189873417721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19" customFormat="1" ht="12.75">
      <c r="A9" s="361" t="s">
        <v>26</v>
      </c>
      <c r="B9" s="85" t="s">
        <v>41</v>
      </c>
      <c r="C9" s="123">
        <v>752</v>
      </c>
      <c r="D9" s="38">
        <v>708</v>
      </c>
      <c r="E9" s="6">
        <v>-44</v>
      </c>
      <c r="F9" s="134">
        <v>-0.058510638297872286</v>
      </c>
      <c r="G9" s="39">
        <v>2656</v>
      </c>
      <c r="H9" s="38">
        <v>3222</v>
      </c>
      <c r="I9" s="6">
        <v>566</v>
      </c>
      <c r="J9" s="130">
        <v>0.2131024096385543</v>
      </c>
      <c r="K9" s="39">
        <v>40</v>
      </c>
      <c r="L9" s="38">
        <v>89</v>
      </c>
      <c r="M9" s="6">
        <v>49</v>
      </c>
      <c r="N9" s="134">
        <v>1.225</v>
      </c>
      <c r="O9" s="39">
        <v>105</v>
      </c>
      <c r="P9" s="38">
        <v>224</v>
      </c>
      <c r="Q9" s="6">
        <v>119</v>
      </c>
      <c r="R9" s="134">
        <v>1.1333333333333333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21" customFormat="1" ht="12.75">
      <c r="A10" s="335"/>
      <c r="B10" s="86" t="s">
        <v>31</v>
      </c>
      <c r="C10" s="124">
        <v>2165</v>
      </c>
      <c r="D10" s="38">
        <v>2671</v>
      </c>
      <c r="E10" s="6">
        <v>506</v>
      </c>
      <c r="F10" s="134">
        <v>0.23371824480369519</v>
      </c>
      <c r="G10" s="40">
        <v>4927</v>
      </c>
      <c r="H10" s="38">
        <v>9108</v>
      </c>
      <c r="I10" s="6">
        <v>4181</v>
      </c>
      <c r="J10" s="130">
        <v>0.8485894053176375</v>
      </c>
      <c r="K10" s="40">
        <v>509</v>
      </c>
      <c r="L10" s="38">
        <v>377</v>
      </c>
      <c r="M10" s="6">
        <v>-132</v>
      </c>
      <c r="N10" s="134">
        <v>-0.25933202357563856</v>
      </c>
      <c r="O10" s="39">
        <v>1825</v>
      </c>
      <c r="P10" s="38">
        <v>812</v>
      </c>
      <c r="Q10" s="6">
        <v>-1013</v>
      </c>
      <c r="R10" s="134">
        <v>-0.5550684931506848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19" customFormat="1" ht="12.75">
      <c r="A11" s="361" t="s">
        <v>20</v>
      </c>
      <c r="B11" s="85" t="s">
        <v>42</v>
      </c>
      <c r="C11" s="123">
        <v>4850</v>
      </c>
      <c r="D11" s="38">
        <v>6399</v>
      </c>
      <c r="E11" s="6">
        <v>1549</v>
      </c>
      <c r="F11" s="134">
        <v>0.319381443298969</v>
      </c>
      <c r="G11" s="39">
        <v>10225</v>
      </c>
      <c r="H11" s="38">
        <v>15387</v>
      </c>
      <c r="I11" s="6">
        <v>5162</v>
      </c>
      <c r="J11" s="130">
        <v>0.5048410757946211</v>
      </c>
      <c r="K11" s="39">
        <v>1261</v>
      </c>
      <c r="L11" s="38">
        <v>2144</v>
      </c>
      <c r="M11" s="6">
        <v>883</v>
      </c>
      <c r="N11" s="134">
        <v>0.7002379064234734</v>
      </c>
      <c r="O11" s="39">
        <v>2986</v>
      </c>
      <c r="P11" s="38">
        <v>5546</v>
      </c>
      <c r="Q11" s="6">
        <v>2560</v>
      </c>
      <c r="R11" s="134">
        <v>0.8573342263898192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s="334"/>
      <c r="B12" s="83" t="s">
        <v>43</v>
      </c>
      <c r="C12" s="123">
        <v>634</v>
      </c>
      <c r="D12" s="38">
        <v>385</v>
      </c>
      <c r="E12" s="6">
        <v>-249</v>
      </c>
      <c r="F12" s="134">
        <v>-0.39274447949526814</v>
      </c>
      <c r="G12" s="39">
        <v>898</v>
      </c>
      <c r="H12" s="38">
        <v>725</v>
      </c>
      <c r="I12" s="6">
        <v>-173</v>
      </c>
      <c r="J12" s="130">
        <v>-0.19265033407572385</v>
      </c>
      <c r="K12" s="39">
        <v>507</v>
      </c>
      <c r="L12" s="38">
        <v>74</v>
      </c>
      <c r="M12" s="6">
        <v>-433</v>
      </c>
      <c r="N12" s="134">
        <v>-0.854043392504931</v>
      </c>
      <c r="O12" s="39">
        <v>551</v>
      </c>
      <c r="P12" s="38">
        <v>120</v>
      </c>
      <c r="Q12" s="6">
        <v>-431</v>
      </c>
      <c r="R12" s="134">
        <v>-0.7822141560798548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2.75">
      <c r="A13" s="334"/>
      <c r="B13" s="83" t="s">
        <v>44</v>
      </c>
      <c r="C13" s="123">
        <v>13829</v>
      </c>
      <c r="D13" s="38">
        <v>16149</v>
      </c>
      <c r="E13" s="6">
        <v>2320</v>
      </c>
      <c r="F13" s="134">
        <v>0.16776339576252797</v>
      </c>
      <c r="G13" s="39">
        <v>35051</v>
      </c>
      <c r="H13" s="38">
        <v>35201</v>
      </c>
      <c r="I13" s="6">
        <v>150</v>
      </c>
      <c r="J13" s="130">
        <v>0.004279478474223275</v>
      </c>
      <c r="K13" s="39">
        <v>4117</v>
      </c>
      <c r="L13" s="38">
        <v>5011</v>
      </c>
      <c r="M13" s="6">
        <v>894</v>
      </c>
      <c r="N13" s="134">
        <v>0.21714840903570565</v>
      </c>
      <c r="O13" s="39">
        <v>10092</v>
      </c>
      <c r="P13" s="38">
        <v>10570</v>
      </c>
      <c r="Q13" s="6">
        <v>478</v>
      </c>
      <c r="R13" s="134">
        <v>0.04736424891002766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2.75">
      <c r="A14" s="334"/>
      <c r="B14" s="83" t="s">
        <v>45</v>
      </c>
      <c r="C14" s="123">
        <v>1049</v>
      </c>
      <c r="D14" s="38">
        <v>1248</v>
      </c>
      <c r="E14" s="6">
        <v>199</v>
      </c>
      <c r="F14" s="134">
        <v>0.1897044804575787</v>
      </c>
      <c r="G14" s="39">
        <v>2268</v>
      </c>
      <c r="H14" s="38">
        <v>2648</v>
      </c>
      <c r="I14" s="6">
        <v>380</v>
      </c>
      <c r="J14" s="130">
        <v>0.16754850088183426</v>
      </c>
      <c r="K14" s="39">
        <v>52</v>
      </c>
      <c r="L14" s="38">
        <v>117</v>
      </c>
      <c r="M14" s="6">
        <v>65</v>
      </c>
      <c r="N14" s="134">
        <v>1.25</v>
      </c>
      <c r="O14" s="39">
        <v>134</v>
      </c>
      <c r="P14" s="38">
        <v>262</v>
      </c>
      <c r="Q14" s="6">
        <v>128</v>
      </c>
      <c r="R14" s="134">
        <v>0.955223880597015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s="21" customFormat="1" ht="12.75">
      <c r="A15" s="335"/>
      <c r="B15" s="84" t="s">
        <v>32</v>
      </c>
      <c r="C15" s="124">
        <v>5118</v>
      </c>
      <c r="D15" s="38">
        <v>5735</v>
      </c>
      <c r="E15" s="6">
        <v>617</v>
      </c>
      <c r="F15" s="134">
        <v>0.12055490425947646</v>
      </c>
      <c r="G15" s="40">
        <v>9738</v>
      </c>
      <c r="H15" s="38">
        <v>15395</v>
      </c>
      <c r="I15" s="6">
        <v>5657</v>
      </c>
      <c r="J15" s="130">
        <v>0.5809201067981105</v>
      </c>
      <c r="K15" s="40">
        <v>1715</v>
      </c>
      <c r="L15" s="38">
        <v>1603</v>
      </c>
      <c r="M15" s="6">
        <v>-112</v>
      </c>
      <c r="N15" s="134">
        <v>-0.0653061224489796</v>
      </c>
      <c r="O15" s="39">
        <v>4660</v>
      </c>
      <c r="P15" s="38">
        <v>9784</v>
      </c>
      <c r="Q15" s="6">
        <v>5124</v>
      </c>
      <c r="R15" s="134">
        <v>1.0995708154506438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19" customFormat="1" ht="12.75">
      <c r="A16" s="361" t="s">
        <v>24</v>
      </c>
      <c r="B16" s="85" t="s">
        <v>46</v>
      </c>
      <c r="C16" s="123">
        <v>775</v>
      </c>
      <c r="D16" s="38">
        <v>1231</v>
      </c>
      <c r="E16" s="6">
        <v>456</v>
      </c>
      <c r="F16" s="134">
        <v>0.5883870967741935</v>
      </c>
      <c r="G16" s="39">
        <v>1381</v>
      </c>
      <c r="H16" s="38">
        <v>1847</v>
      </c>
      <c r="I16" s="6">
        <v>466</v>
      </c>
      <c r="J16" s="130">
        <v>0.33743664011585817</v>
      </c>
      <c r="K16" s="39">
        <v>234</v>
      </c>
      <c r="L16" s="38">
        <v>410</v>
      </c>
      <c r="M16" s="6">
        <v>176</v>
      </c>
      <c r="N16" s="134">
        <v>0.7521367521367521</v>
      </c>
      <c r="O16" s="39">
        <v>400</v>
      </c>
      <c r="P16" s="38">
        <v>730</v>
      </c>
      <c r="Q16" s="6">
        <v>330</v>
      </c>
      <c r="R16" s="134">
        <v>0.825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334"/>
      <c r="B17" s="83" t="s">
        <v>47</v>
      </c>
      <c r="C17" s="123">
        <v>764</v>
      </c>
      <c r="D17" s="38">
        <v>872</v>
      </c>
      <c r="E17" s="6">
        <v>108</v>
      </c>
      <c r="F17" s="134">
        <v>0.1413612565445026</v>
      </c>
      <c r="G17" s="39">
        <v>1651</v>
      </c>
      <c r="H17" s="38">
        <v>1872</v>
      </c>
      <c r="I17" s="6">
        <v>221</v>
      </c>
      <c r="J17" s="130">
        <v>0.13385826771653542</v>
      </c>
      <c r="K17" s="39">
        <v>729</v>
      </c>
      <c r="L17" s="38">
        <v>944</v>
      </c>
      <c r="M17" s="6">
        <v>215</v>
      </c>
      <c r="N17" s="134">
        <v>0.29492455418381347</v>
      </c>
      <c r="O17" s="39">
        <v>1066</v>
      </c>
      <c r="P17" s="38">
        <v>1113</v>
      </c>
      <c r="Q17" s="6">
        <v>47</v>
      </c>
      <c r="R17" s="134">
        <v>0.04409005628517826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21" customFormat="1" ht="12.75">
      <c r="A18" s="335"/>
      <c r="B18" s="84" t="s">
        <v>33</v>
      </c>
      <c r="C18" s="124">
        <v>768</v>
      </c>
      <c r="D18" s="38">
        <v>726</v>
      </c>
      <c r="E18" s="6">
        <v>-42</v>
      </c>
      <c r="F18" s="134">
        <v>-0.0546875</v>
      </c>
      <c r="G18" s="40">
        <v>2344</v>
      </c>
      <c r="H18" s="38">
        <v>2203</v>
      </c>
      <c r="I18" s="6">
        <v>-141</v>
      </c>
      <c r="J18" s="130">
        <v>-0.060153583617747475</v>
      </c>
      <c r="K18" s="40">
        <v>39</v>
      </c>
      <c r="L18" s="38">
        <v>53</v>
      </c>
      <c r="M18" s="6">
        <v>14</v>
      </c>
      <c r="N18" s="134">
        <v>0.35897435897435903</v>
      </c>
      <c r="O18" s="39">
        <v>120</v>
      </c>
      <c r="P18" s="38">
        <v>157</v>
      </c>
      <c r="Q18" s="6">
        <v>37</v>
      </c>
      <c r="R18" s="134">
        <v>0.30833333333333335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19" customFormat="1" ht="12.75">
      <c r="A19" s="361" t="s">
        <v>22</v>
      </c>
      <c r="B19" s="85" t="s">
        <v>48</v>
      </c>
      <c r="C19" s="123">
        <v>910</v>
      </c>
      <c r="D19" s="38">
        <v>858</v>
      </c>
      <c r="E19" s="6">
        <v>-52</v>
      </c>
      <c r="F19" s="134">
        <v>-0.05714285714285716</v>
      </c>
      <c r="G19" s="39">
        <v>1943</v>
      </c>
      <c r="H19" s="38">
        <v>1668</v>
      </c>
      <c r="I19" s="6">
        <v>-275</v>
      </c>
      <c r="J19" s="130">
        <v>-0.14153371075656207</v>
      </c>
      <c r="K19" s="39">
        <v>154</v>
      </c>
      <c r="L19" s="38">
        <v>158</v>
      </c>
      <c r="M19" s="6">
        <v>4</v>
      </c>
      <c r="N19" s="134">
        <v>0.025974025974025983</v>
      </c>
      <c r="O19" s="39">
        <v>185</v>
      </c>
      <c r="P19" s="38">
        <v>256</v>
      </c>
      <c r="Q19" s="6">
        <v>71</v>
      </c>
      <c r="R19" s="134">
        <v>0.38378378378378386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2.75">
      <c r="A20" s="334"/>
      <c r="B20" s="83" t="s">
        <v>49</v>
      </c>
      <c r="C20" s="123">
        <v>5233</v>
      </c>
      <c r="D20" s="38">
        <v>5215</v>
      </c>
      <c r="E20" s="6">
        <v>-18</v>
      </c>
      <c r="F20" s="134">
        <v>-0.0034397095356392127</v>
      </c>
      <c r="G20" s="39">
        <v>11719</v>
      </c>
      <c r="H20" s="38">
        <v>9978</v>
      </c>
      <c r="I20" s="6">
        <v>-1741</v>
      </c>
      <c r="J20" s="130">
        <v>-0.14856216400716782</v>
      </c>
      <c r="K20" s="39">
        <v>6575</v>
      </c>
      <c r="L20" s="38">
        <v>5757</v>
      </c>
      <c r="M20" s="6">
        <v>-818</v>
      </c>
      <c r="N20" s="134">
        <v>-0.12441064638783272</v>
      </c>
      <c r="O20" s="39">
        <v>21153</v>
      </c>
      <c r="P20" s="38">
        <v>16819</v>
      </c>
      <c r="Q20" s="6">
        <v>-4334</v>
      </c>
      <c r="R20" s="134">
        <v>-0.20488819552782112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2.75">
      <c r="A21" s="334"/>
      <c r="B21" s="83" t="s">
        <v>50</v>
      </c>
      <c r="C21" s="123">
        <v>391</v>
      </c>
      <c r="D21" s="38">
        <v>449</v>
      </c>
      <c r="E21" s="6">
        <v>58</v>
      </c>
      <c r="F21" s="134">
        <v>0.1483375959079285</v>
      </c>
      <c r="G21" s="39">
        <v>613</v>
      </c>
      <c r="H21" s="38">
        <v>1047</v>
      </c>
      <c r="I21" s="6">
        <v>434</v>
      </c>
      <c r="J21" s="130">
        <v>0.7079934747145187</v>
      </c>
      <c r="K21" s="39">
        <v>252</v>
      </c>
      <c r="L21" s="38">
        <v>631</v>
      </c>
      <c r="M21" s="6">
        <v>379</v>
      </c>
      <c r="N21" s="134">
        <v>1.503968253968254</v>
      </c>
      <c r="O21" s="39">
        <v>871</v>
      </c>
      <c r="P21" s="38">
        <v>1606</v>
      </c>
      <c r="Q21" s="6">
        <v>735</v>
      </c>
      <c r="R21" s="134">
        <v>0.843857634902411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2.75">
      <c r="A22" s="334"/>
      <c r="B22" s="83" t="s">
        <v>51</v>
      </c>
      <c r="C22" s="123">
        <v>6426</v>
      </c>
      <c r="D22" s="38">
        <v>6085</v>
      </c>
      <c r="E22" s="6">
        <v>-341</v>
      </c>
      <c r="F22" s="134">
        <v>-0.053065670712729496</v>
      </c>
      <c r="G22" s="39">
        <v>15863</v>
      </c>
      <c r="H22" s="38">
        <v>14682</v>
      </c>
      <c r="I22" s="6">
        <v>-1181</v>
      </c>
      <c r="J22" s="130">
        <v>-0.07444997793607766</v>
      </c>
      <c r="K22" s="39">
        <v>1053</v>
      </c>
      <c r="L22" s="38">
        <v>1053</v>
      </c>
      <c r="M22" s="6">
        <v>0</v>
      </c>
      <c r="N22" s="134">
        <v>0</v>
      </c>
      <c r="O22" s="39">
        <v>1624</v>
      </c>
      <c r="P22" s="38">
        <v>2142</v>
      </c>
      <c r="Q22" s="6">
        <v>518</v>
      </c>
      <c r="R22" s="134">
        <v>0.3189655172413792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2.75">
      <c r="A23" s="334"/>
      <c r="B23" s="83" t="s">
        <v>54</v>
      </c>
      <c r="C23" s="123">
        <v>1900</v>
      </c>
      <c r="D23" s="38">
        <v>2422</v>
      </c>
      <c r="E23" s="6">
        <v>522</v>
      </c>
      <c r="F23" s="134">
        <v>0.27473684210526317</v>
      </c>
      <c r="G23" s="39">
        <v>3981</v>
      </c>
      <c r="H23" s="38">
        <v>4787</v>
      </c>
      <c r="I23" s="6">
        <v>806</v>
      </c>
      <c r="J23" s="130">
        <v>0.20246169304194916</v>
      </c>
      <c r="K23" s="39">
        <v>414</v>
      </c>
      <c r="L23" s="38">
        <v>466</v>
      </c>
      <c r="M23" s="6">
        <v>52</v>
      </c>
      <c r="N23" s="134">
        <v>0.1256038647342994</v>
      </c>
      <c r="O23" s="39">
        <v>712</v>
      </c>
      <c r="P23" s="38">
        <v>744</v>
      </c>
      <c r="Q23" s="6">
        <v>32</v>
      </c>
      <c r="R23" s="134">
        <v>0.04494382022471921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2.75">
      <c r="A24" s="334"/>
      <c r="B24" s="83" t="s">
        <v>52</v>
      </c>
      <c r="C24" s="123">
        <v>337</v>
      </c>
      <c r="D24" s="38">
        <v>370</v>
      </c>
      <c r="E24" s="6">
        <v>33</v>
      </c>
      <c r="F24" s="134">
        <v>0.09792284866468837</v>
      </c>
      <c r="G24" s="39">
        <v>1525</v>
      </c>
      <c r="H24" s="38">
        <v>1986</v>
      </c>
      <c r="I24" s="6">
        <v>461</v>
      </c>
      <c r="J24" s="130">
        <v>0.3022950819672132</v>
      </c>
      <c r="K24" s="39">
        <v>7</v>
      </c>
      <c r="L24" s="38">
        <v>10</v>
      </c>
      <c r="M24" s="6">
        <v>3</v>
      </c>
      <c r="N24" s="134">
        <v>0.4285714285714286</v>
      </c>
      <c r="O24" s="39">
        <v>11</v>
      </c>
      <c r="P24" s="38">
        <v>10</v>
      </c>
      <c r="Q24" s="6">
        <v>-1</v>
      </c>
      <c r="R24" s="134">
        <v>-0.09090909090909094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2.75">
      <c r="A25" s="334"/>
      <c r="B25" s="87" t="s">
        <v>53</v>
      </c>
      <c r="C25" s="124">
        <v>4822</v>
      </c>
      <c r="D25" s="38">
        <v>4347</v>
      </c>
      <c r="E25" s="6">
        <v>-475</v>
      </c>
      <c r="F25" s="134">
        <v>-0.09850684363334716</v>
      </c>
      <c r="G25" s="40">
        <v>10679</v>
      </c>
      <c r="H25" s="38">
        <v>9290</v>
      </c>
      <c r="I25" s="6">
        <v>-1389</v>
      </c>
      <c r="J25" s="130">
        <v>-0.13006835846053</v>
      </c>
      <c r="K25" s="40">
        <v>9335</v>
      </c>
      <c r="L25" s="38">
        <v>9859</v>
      </c>
      <c r="M25" s="6">
        <v>524</v>
      </c>
      <c r="N25" s="134">
        <v>0.056132833422603</v>
      </c>
      <c r="O25" s="39">
        <v>34144</v>
      </c>
      <c r="P25" s="38">
        <v>36197</v>
      </c>
      <c r="Q25" s="6">
        <v>2053</v>
      </c>
      <c r="R25" s="134">
        <v>0.060127694470478055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19" s="21" customFormat="1" ht="12.75">
      <c r="A26" s="335"/>
      <c r="B26" s="88" t="s">
        <v>34</v>
      </c>
      <c r="C26" s="123">
        <v>4482</v>
      </c>
      <c r="D26" s="38">
        <v>4137</v>
      </c>
      <c r="E26" s="6">
        <v>-345</v>
      </c>
      <c r="F26" s="134">
        <v>-0.07697456492637211</v>
      </c>
      <c r="G26" s="39">
        <v>13092</v>
      </c>
      <c r="H26" s="38">
        <v>10377</v>
      </c>
      <c r="I26" s="6">
        <v>-2715</v>
      </c>
      <c r="J26" s="130">
        <v>-0.2073785517873511</v>
      </c>
      <c r="K26" s="39">
        <v>5317</v>
      </c>
      <c r="L26" s="38">
        <v>5110</v>
      </c>
      <c r="M26" s="6">
        <v>-207</v>
      </c>
      <c r="N26" s="134">
        <v>-0.038931728418280964</v>
      </c>
      <c r="O26" s="40">
        <v>18761</v>
      </c>
      <c r="P26" s="38">
        <v>18769</v>
      </c>
      <c r="Q26" s="6">
        <v>8</v>
      </c>
      <c r="R26" s="134">
        <v>0.0004264165023186717</v>
      </c>
      <c r="S26" s="65"/>
    </row>
    <row r="27" spans="1:42" s="17" customFormat="1" ht="12.75">
      <c r="A27" s="361" t="s">
        <v>23</v>
      </c>
      <c r="B27" s="85" t="s">
        <v>55</v>
      </c>
      <c r="C27" s="123">
        <v>1651</v>
      </c>
      <c r="D27" s="38">
        <v>1527</v>
      </c>
      <c r="E27" s="6">
        <v>-124</v>
      </c>
      <c r="F27" s="134">
        <v>-0.07510599636583892</v>
      </c>
      <c r="G27" s="39">
        <v>3642</v>
      </c>
      <c r="H27" s="38">
        <v>4182</v>
      </c>
      <c r="I27" s="6">
        <v>540</v>
      </c>
      <c r="J27" s="130">
        <v>0.1482701812191103</v>
      </c>
      <c r="K27" s="39">
        <v>2290</v>
      </c>
      <c r="L27" s="38">
        <v>3733</v>
      </c>
      <c r="M27" s="6">
        <v>1443</v>
      </c>
      <c r="N27" s="134">
        <v>0.6301310043668122</v>
      </c>
      <c r="O27" s="40">
        <v>10737</v>
      </c>
      <c r="P27" s="38">
        <v>19385</v>
      </c>
      <c r="Q27" s="6">
        <v>8648</v>
      </c>
      <c r="R27" s="134">
        <v>0.8054391356989847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s="17" customFormat="1" ht="12.75">
      <c r="A28" s="334"/>
      <c r="B28" s="83" t="s">
        <v>28</v>
      </c>
      <c r="C28" s="123">
        <v>26350</v>
      </c>
      <c r="D28" s="38">
        <v>28468</v>
      </c>
      <c r="E28" s="6">
        <v>2118</v>
      </c>
      <c r="F28" s="134">
        <v>0.08037950664136617</v>
      </c>
      <c r="G28" s="39">
        <v>53109</v>
      </c>
      <c r="H28" s="38">
        <v>61312</v>
      </c>
      <c r="I28" s="6">
        <v>8203</v>
      </c>
      <c r="J28" s="130">
        <v>0.15445593025664195</v>
      </c>
      <c r="K28" s="39">
        <v>12596</v>
      </c>
      <c r="L28" s="38">
        <v>15580</v>
      </c>
      <c r="M28" s="6">
        <v>2984</v>
      </c>
      <c r="N28" s="134">
        <v>0.23690060336614804</v>
      </c>
      <c r="O28" s="40">
        <v>29393</v>
      </c>
      <c r="P28" s="38">
        <v>36720</v>
      </c>
      <c r="Q28" s="6">
        <v>7327</v>
      </c>
      <c r="R28" s="134">
        <v>0.24927703875072305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68" customFormat="1" ht="12.75">
      <c r="A29" s="335"/>
      <c r="B29" s="89" t="s">
        <v>38</v>
      </c>
      <c r="C29" s="124">
        <v>9613</v>
      </c>
      <c r="D29" s="38">
        <v>11374</v>
      </c>
      <c r="E29" s="6">
        <v>1761</v>
      </c>
      <c r="F29" s="134">
        <v>0.18318943097888285</v>
      </c>
      <c r="G29" s="40">
        <v>17294</v>
      </c>
      <c r="H29" s="38">
        <v>23145</v>
      </c>
      <c r="I29" s="6">
        <v>5851</v>
      </c>
      <c r="J29" s="130">
        <v>0.33832543078524346</v>
      </c>
      <c r="K29" s="40">
        <v>2931</v>
      </c>
      <c r="L29" s="38">
        <v>3137</v>
      </c>
      <c r="M29" s="6">
        <v>206</v>
      </c>
      <c r="N29" s="134">
        <v>0.07028317980211529</v>
      </c>
      <c r="O29" s="40">
        <v>11614</v>
      </c>
      <c r="P29" s="38">
        <v>8557</v>
      </c>
      <c r="Q29" s="6">
        <v>-3057</v>
      </c>
      <c r="R29" s="134">
        <v>-0.26321680730153263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71" customFormat="1" ht="12.75">
      <c r="A30" s="69" t="s">
        <v>37</v>
      </c>
      <c r="B30" s="97" t="s">
        <v>35</v>
      </c>
      <c r="C30" s="124">
        <v>4395</v>
      </c>
      <c r="D30" s="38">
        <v>5486</v>
      </c>
      <c r="E30" s="6">
        <v>1091</v>
      </c>
      <c r="F30" s="134">
        <v>0.2482366325369738</v>
      </c>
      <c r="G30" s="40">
        <v>8188</v>
      </c>
      <c r="H30" s="38">
        <v>9662</v>
      </c>
      <c r="I30" s="6">
        <v>1474</v>
      </c>
      <c r="J30" s="130">
        <v>0.18001954079140203</v>
      </c>
      <c r="K30" s="40">
        <v>399</v>
      </c>
      <c r="L30" s="38">
        <v>383</v>
      </c>
      <c r="M30" s="6">
        <v>-16</v>
      </c>
      <c r="N30" s="134">
        <v>-0.040100250626566414</v>
      </c>
      <c r="O30" s="40">
        <v>802</v>
      </c>
      <c r="P30" s="38">
        <v>883</v>
      </c>
      <c r="Q30" s="6">
        <v>81</v>
      </c>
      <c r="R30" s="134">
        <v>0.10099750623441395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1:42" s="17" customFormat="1" ht="12.75">
      <c r="A31" s="361" t="s">
        <v>27</v>
      </c>
      <c r="B31" s="85" t="s">
        <v>56</v>
      </c>
      <c r="C31" s="123">
        <v>5931</v>
      </c>
      <c r="D31" s="38">
        <v>5537</v>
      </c>
      <c r="E31" s="6">
        <v>-394</v>
      </c>
      <c r="F31" s="134">
        <v>-0.06643061878266732</v>
      </c>
      <c r="G31" s="39">
        <v>14674</v>
      </c>
      <c r="H31" s="142">
        <v>14948</v>
      </c>
      <c r="I31" s="6">
        <v>-9137</v>
      </c>
      <c r="J31" s="130">
        <v>-0.622665939757394</v>
      </c>
      <c r="K31" s="39">
        <v>4984</v>
      </c>
      <c r="L31" s="38">
        <v>5818</v>
      </c>
      <c r="M31" s="6">
        <v>834</v>
      </c>
      <c r="N31" s="134">
        <v>0.1673354735152488</v>
      </c>
      <c r="O31" s="40">
        <v>8358</v>
      </c>
      <c r="P31" s="38">
        <v>9835</v>
      </c>
      <c r="Q31" s="6">
        <v>1477</v>
      </c>
      <c r="R31" s="134">
        <v>0.17671691792294797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68" customFormat="1" ht="12.75">
      <c r="A32" s="335"/>
      <c r="B32" s="84" t="s">
        <v>36</v>
      </c>
      <c r="C32" s="124">
        <v>2377</v>
      </c>
      <c r="D32" s="38">
        <v>1860</v>
      </c>
      <c r="E32" s="6">
        <v>-517</v>
      </c>
      <c r="F32" s="134">
        <v>-0.21750105174589818</v>
      </c>
      <c r="G32" s="40">
        <v>5981</v>
      </c>
      <c r="H32" s="38">
        <v>3801</v>
      </c>
      <c r="I32" s="6">
        <v>-2180</v>
      </c>
      <c r="J32" s="130">
        <v>-0.36448754388898175</v>
      </c>
      <c r="K32" s="40">
        <v>481</v>
      </c>
      <c r="L32" s="38">
        <v>231</v>
      </c>
      <c r="M32" s="6">
        <v>-250</v>
      </c>
      <c r="N32" s="134">
        <v>-0.5197505197505197</v>
      </c>
      <c r="O32" s="40">
        <v>799</v>
      </c>
      <c r="P32" s="38">
        <v>535</v>
      </c>
      <c r="Q32" s="6">
        <v>-264</v>
      </c>
      <c r="R32" s="134">
        <v>-0.3304130162703379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s="17" customFormat="1" ht="12.75">
      <c r="A33" s="361" t="s">
        <v>25</v>
      </c>
      <c r="B33" s="85" t="s">
        <v>57</v>
      </c>
      <c r="C33" s="123">
        <v>1568</v>
      </c>
      <c r="D33" s="38">
        <v>1331</v>
      </c>
      <c r="E33" s="6">
        <v>-237</v>
      </c>
      <c r="F33" s="134">
        <v>-0.15114795918367352</v>
      </c>
      <c r="G33" s="39">
        <v>5231</v>
      </c>
      <c r="H33" s="38">
        <v>6323</v>
      </c>
      <c r="I33" s="6">
        <v>1092</v>
      </c>
      <c r="J33" s="130">
        <v>0.20875549608105515</v>
      </c>
      <c r="K33" s="39">
        <v>625</v>
      </c>
      <c r="L33" s="38">
        <v>744</v>
      </c>
      <c r="M33" s="6">
        <v>119</v>
      </c>
      <c r="N33" s="134">
        <v>0.1903999999999999</v>
      </c>
      <c r="O33" s="40">
        <v>1018</v>
      </c>
      <c r="P33" s="38">
        <v>1456</v>
      </c>
      <c r="Q33" s="6">
        <v>438</v>
      </c>
      <c r="R33" s="134">
        <v>0.43025540275049123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s="17" customFormat="1" ht="12.75">
      <c r="A34" s="360"/>
      <c r="B34" s="98" t="s">
        <v>29</v>
      </c>
      <c r="C34" s="126">
        <v>7451</v>
      </c>
      <c r="D34" s="64">
        <v>7742</v>
      </c>
      <c r="E34" s="121">
        <v>291</v>
      </c>
      <c r="F34" s="135">
        <v>0.03905516038115686</v>
      </c>
      <c r="G34" s="66">
        <v>13302</v>
      </c>
      <c r="H34" s="64">
        <v>16848</v>
      </c>
      <c r="I34" s="121">
        <v>3546</v>
      </c>
      <c r="J34" s="131">
        <v>0.2665764546684708</v>
      </c>
      <c r="K34" s="66">
        <v>2753</v>
      </c>
      <c r="L34" s="64">
        <v>3344</v>
      </c>
      <c r="M34" s="121">
        <v>591</v>
      </c>
      <c r="N34" s="135">
        <v>0.21467490010897206</v>
      </c>
      <c r="O34" s="66">
        <v>4789</v>
      </c>
      <c r="P34" s="64">
        <v>6133</v>
      </c>
      <c r="Q34" s="121">
        <v>1344</v>
      </c>
      <c r="R34" s="135">
        <v>0.2806431405303822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55" s="37" customFormat="1" ht="11.25">
      <c r="A35" s="35"/>
      <c r="B35" s="99" t="s">
        <v>6</v>
      </c>
      <c r="C35" s="72">
        <v>128821</v>
      </c>
      <c r="D35" s="23">
        <v>136857</v>
      </c>
      <c r="E35" s="23">
        <v>8036</v>
      </c>
      <c r="F35" s="136">
        <v>0.062381133510840625</v>
      </c>
      <c r="G35" s="72">
        <v>305001</v>
      </c>
      <c r="H35" s="23">
        <v>328661</v>
      </c>
      <c r="I35" s="23">
        <v>14249</v>
      </c>
      <c r="J35" s="132">
        <v>0.07757351615240604</v>
      </c>
      <c r="K35" s="72">
        <v>69941</v>
      </c>
      <c r="L35" s="23">
        <v>77440</v>
      </c>
      <c r="M35" s="23">
        <v>7499</v>
      </c>
      <c r="N35" s="136">
        <v>0.10721894167941559</v>
      </c>
      <c r="O35" s="72">
        <v>182620</v>
      </c>
      <c r="P35" s="23">
        <v>208177</v>
      </c>
      <c r="Q35" s="23">
        <v>25557</v>
      </c>
      <c r="R35" s="136">
        <v>0.13994633665534995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2:18" s="5" customFormat="1" ht="13.5" thickBot="1">
      <c r="B36" s="10"/>
      <c r="C36" s="11"/>
      <c r="D36" s="11"/>
      <c r="E36" s="11"/>
      <c r="F36" s="24"/>
      <c r="G36" s="11"/>
      <c r="H36" s="11"/>
      <c r="I36" s="11"/>
      <c r="J36" s="24"/>
      <c r="K36" s="11"/>
      <c r="L36" s="11"/>
      <c r="M36" s="11"/>
      <c r="N36" s="24"/>
      <c r="O36" s="11"/>
      <c r="P36" s="11"/>
      <c r="Q36" s="11"/>
      <c r="R36" s="24"/>
    </row>
    <row r="37" spans="1:18" s="22" customFormat="1" ht="18.75" thickTop="1">
      <c r="A37" s="338" t="s">
        <v>59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40"/>
    </row>
    <row r="38" spans="1:18" ht="15.75">
      <c r="A38" s="341" t="str">
        <f>A2</f>
        <v>MESE DI MARZO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3"/>
    </row>
    <row r="39" spans="1:18" ht="12.75">
      <c r="A39" s="344" t="s">
        <v>19</v>
      </c>
      <c r="B39" s="347" t="s">
        <v>5</v>
      </c>
      <c r="C39" s="349" t="s">
        <v>2</v>
      </c>
      <c r="D39" s="350"/>
      <c r="E39" s="350"/>
      <c r="F39" s="350"/>
      <c r="G39" s="350"/>
      <c r="H39" s="350"/>
      <c r="I39" s="350"/>
      <c r="J39" s="351"/>
      <c r="K39" s="352" t="s">
        <v>4</v>
      </c>
      <c r="L39" s="353"/>
      <c r="M39" s="353"/>
      <c r="N39" s="353"/>
      <c r="O39" s="353"/>
      <c r="P39" s="353"/>
      <c r="Q39" s="353"/>
      <c r="R39" s="354"/>
    </row>
    <row r="40" spans="1:18" ht="12.75">
      <c r="A40" s="345"/>
      <c r="B40" s="333"/>
      <c r="C40" s="355" t="s">
        <v>0</v>
      </c>
      <c r="D40" s="355"/>
      <c r="E40" s="355"/>
      <c r="F40" s="355"/>
      <c r="G40" s="355" t="s">
        <v>1</v>
      </c>
      <c r="H40" s="355"/>
      <c r="I40" s="355"/>
      <c r="J40" s="356"/>
      <c r="K40" s="357" t="s">
        <v>0</v>
      </c>
      <c r="L40" s="355"/>
      <c r="M40" s="355"/>
      <c r="N40" s="355"/>
      <c r="O40" s="355" t="s">
        <v>1</v>
      </c>
      <c r="P40" s="355"/>
      <c r="Q40" s="355"/>
      <c r="R40" s="358"/>
    </row>
    <row r="41" spans="1:18" s="34" customFormat="1" ht="13.5" thickBot="1">
      <c r="A41" s="346"/>
      <c r="B41" s="348"/>
      <c r="C41" s="26">
        <v>1998</v>
      </c>
      <c r="D41" s="27">
        <v>1999</v>
      </c>
      <c r="E41" s="28" t="s">
        <v>61</v>
      </c>
      <c r="F41" s="28" t="s">
        <v>3</v>
      </c>
      <c r="G41" s="26">
        <v>1998</v>
      </c>
      <c r="H41" s="29">
        <v>1999</v>
      </c>
      <c r="I41" s="28" t="s">
        <v>61</v>
      </c>
      <c r="J41" s="128" t="s">
        <v>3</v>
      </c>
      <c r="K41" s="30">
        <v>1998</v>
      </c>
      <c r="L41" s="27">
        <v>1999</v>
      </c>
      <c r="M41" s="28" t="s">
        <v>61</v>
      </c>
      <c r="N41" s="28" t="s">
        <v>3</v>
      </c>
      <c r="O41" s="26">
        <v>1998</v>
      </c>
      <c r="P41" s="29">
        <v>1999</v>
      </c>
      <c r="Q41" s="28" t="s">
        <v>61</v>
      </c>
      <c r="R41" s="31" t="s">
        <v>3</v>
      </c>
    </row>
    <row r="42" spans="1:19" ht="13.5" thickTop="1">
      <c r="A42" s="336" t="s">
        <v>21</v>
      </c>
      <c r="B42" s="82" t="s">
        <v>39</v>
      </c>
      <c r="C42" s="295">
        <v>1185</v>
      </c>
      <c r="D42" s="296">
        <v>1198</v>
      </c>
      <c r="E42" s="297">
        <v>13</v>
      </c>
      <c r="F42" s="298">
        <v>0.010970464135021007</v>
      </c>
      <c r="G42" s="299">
        <v>1972</v>
      </c>
      <c r="H42" s="296">
        <v>2236</v>
      </c>
      <c r="I42" s="297">
        <v>264</v>
      </c>
      <c r="J42" s="300">
        <v>0.1338742393509127</v>
      </c>
      <c r="K42" s="299">
        <v>191</v>
      </c>
      <c r="L42" s="296">
        <v>195</v>
      </c>
      <c r="M42" s="297">
        <v>4</v>
      </c>
      <c r="N42" s="298">
        <v>0.020942408376963373</v>
      </c>
      <c r="O42" s="299">
        <v>412</v>
      </c>
      <c r="P42" s="296">
        <v>416</v>
      </c>
      <c r="Q42" s="297">
        <v>4</v>
      </c>
      <c r="R42" s="301">
        <v>0.009708737864077666</v>
      </c>
      <c r="S42" s="92"/>
    </row>
    <row r="43" spans="1:19" ht="12.75">
      <c r="A43" s="337"/>
      <c r="B43" s="83" t="s">
        <v>40</v>
      </c>
      <c r="C43" s="302">
        <v>22</v>
      </c>
      <c r="D43" s="303">
        <v>18</v>
      </c>
      <c r="E43" s="304">
        <v>-4</v>
      </c>
      <c r="F43" s="305">
        <v>-0.18181818181818177</v>
      </c>
      <c r="G43" s="306">
        <v>290</v>
      </c>
      <c r="H43" s="303">
        <v>185</v>
      </c>
      <c r="I43" s="304">
        <v>-105</v>
      </c>
      <c r="J43" s="307">
        <v>-0.3620689655172413</v>
      </c>
      <c r="K43" s="306">
        <v>5</v>
      </c>
      <c r="L43" s="303">
        <v>1</v>
      </c>
      <c r="M43" s="304">
        <v>-4</v>
      </c>
      <c r="N43" s="305">
        <v>-0.8</v>
      </c>
      <c r="O43" s="306">
        <v>17</v>
      </c>
      <c r="P43" s="303">
        <v>3</v>
      </c>
      <c r="Q43" s="304">
        <v>-14</v>
      </c>
      <c r="R43" s="308">
        <v>-0.8235294117647058</v>
      </c>
      <c r="S43" s="92"/>
    </row>
    <row r="44" spans="1:19" s="21" customFormat="1" ht="12.75">
      <c r="A44" s="337"/>
      <c r="B44" s="100" t="s">
        <v>30</v>
      </c>
      <c r="C44" s="309">
        <v>0</v>
      </c>
      <c r="D44" s="303">
        <v>0</v>
      </c>
      <c r="E44" s="304">
        <v>0</v>
      </c>
      <c r="F44" s="305">
        <v>0</v>
      </c>
      <c r="G44" s="310">
        <v>0</v>
      </c>
      <c r="H44" s="303">
        <v>0</v>
      </c>
      <c r="I44" s="304">
        <v>0</v>
      </c>
      <c r="J44" s="307">
        <v>0</v>
      </c>
      <c r="K44" s="310">
        <v>0</v>
      </c>
      <c r="L44" s="303">
        <v>0</v>
      </c>
      <c r="M44" s="304">
        <v>0</v>
      </c>
      <c r="N44" s="305">
        <v>0</v>
      </c>
      <c r="O44" s="306">
        <v>0</v>
      </c>
      <c r="P44" s="303">
        <v>0</v>
      </c>
      <c r="Q44" s="304">
        <v>0</v>
      </c>
      <c r="R44" s="308">
        <v>0</v>
      </c>
      <c r="S44" s="65"/>
    </row>
    <row r="45" spans="1:19" s="19" customFormat="1" ht="12.75">
      <c r="A45" s="334" t="s">
        <v>26</v>
      </c>
      <c r="B45" s="83" t="s">
        <v>41</v>
      </c>
      <c r="C45" s="302">
        <v>15</v>
      </c>
      <c r="D45" s="303">
        <v>0</v>
      </c>
      <c r="E45" s="304">
        <v>-15</v>
      </c>
      <c r="F45" s="305">
        <v>-1</v>
      </c>
      <c r="G45" s="306">
        <v>1362</v>
      </c>
      <c r="H45" s="303">
        <v>0</v>
      </c>
      <c r="I45" s="304">
        <v>-1362</v>
      </c>
      <c r="J45" s="307">
        <v>-1</v>
      </c>
      <c r="K45" s="306">
        <v>0</v>
      </c>
      <c r="L45" s="303">
        <v>0</v>
      </c>
      <c r="M45" s="304">
        <v>0</v>
      </c>
      <c r="N45" s="305">
        <v>0</v>
      </c>
      <c r="O45" s="306">
        <v>0</v>
      </c>
      <c r="P45" s="303">
        <v>0</v>
      </c>
      <c r="Q45" s="304">
        <v>0</v>
      </c>
      <c r="R45" s="308">
        <v>0</v>
      </c>
      <c r="S45" s="93"/>
    </row>
    <row r="46" spans="1:19" s="21" customFormat="1" ht="12.75">
      <c r="A46" s="334"/>
      <c r="B46" s="116" t="s">
        <v>31</v>
      </c>
      <c r="C46" s="309">
        <v>0</v>
      </c>
      <c r="D46" s="303">
        <v>109</v>
      </c>
      <c r="E46" s="304">
        <v>109</v>
      </c>
      <c r="F46" s="305">
        <v>109</v>
      </c>
      <c r="G46" s="310">
        <v>0</v>
      </c>
      <c r="H46" s="303">
        <v>248</v>
      </c>
      <c r="I46" s="304">
        <v>248</v>
      </c>
      <c r="J46" s="307">
        <v>248</v>
      </c>
      <c r="K46" s="310">
        <v>0</v>
      </c>
      <c r="L46" s="303">
        <v>0</v>
      </c>
      <c r="M46" s="304">
        <v>0</v>
      </c>
      <c r="N46" s="305">
        <v>0</v>
      </c>
      <c r="O46" s="306">
        <v>0</v>
      </c>
      <c r="P46" s="303">
        <v>0</v>
      </c>
      <c r="Q46" s="304">
        <v>0</v>
      </c>
      <c r="R46" s="308">
        <v>0</v>
      </c>
      <c r="S46" s="65"/>
    </row>
    <row r="47" spans="1:19" s="19" customFormat="1" ht="12.75">
      <c r="A47" s="334" t="s">
        <v>20</v>
      </c>
      <c r="B47" s="83" t="s">
        <v>42</v>
      </c>
      <c r="C47" s="302">
        <v>0</v>
      </c>
      <c r="D47" s="303">
        <v>8</v>
      </c>
      <c r="E47" s="304">
        <v>8</v>
      </c>
      <c r="F47" s="305">
        <v>8</v>
      </c>
      <c r="G47" s="306">
        <v>0</v>
      </c>
      <c r="H47" s="303">
        <v>17</v>
      </c>
      <c r="I47" s="304">
        <v>17</v>
      </c>
      <c r="J47" s="307">
        <v>17</v>
      </c>
      <c r="K47" s="306">
        <v>0</v>
      </c>
      <c r="L47" s="303">
        <v>21</v>
      </c>
      <c r="M47" s="304">
        <v>21</v>
      </c>
      <c r="N47" s="305">
        <v>21</v>
      </c>
      <c r="O47" s="306">
        <v>0</v>
      </c>
      <c r="P47" s="303">
        <v>75</v>
      </c>
      <c r="Q47" s="304">
        <v>75</v>
      </c>
      <c r="R47" s="308">
        <v>75</v>
      </c>
      <c r="S47" s="93"/>
    </row>
    <row r="48" spans="1:19" ht="12.75">
      <c r="A48" s="334"/>
      <c r="B48" s="83" t="s">
        <v>43</v>
      </c>
      <c r="C48" s="302">
        <v>17</v>
      </c>
      <c r="D48" s="303">
        <v>36</v>
      </c>
      <c r="E48" s="304">
        <v>19</v>
      </c>
      <c r="F48" s="305">
        <v>1.1176470588235294</v>
      </c>
      <c r="G48" s="306">
        <v>17</v>
      </c>
      <c r="H48" s="303">
        <v>41</v>
      </c>
      <c r="I48" s="304">
        <v>24</v>
      </c>
      <c r="J48" s="307">
        <v>1.4117647058823528</v>
      </c>
      <c r="K48" s="306">
        <v>2</v>
      </c>
      <c r="L48" s="303">
        <v>25</v>
      </c>
      <c r="M48" s="304">
        <v>23</v>
      </c>
      <c r="N48" s="305">
        <v>11.5</v>
      </c>
      <c r="O48" s="306">
        <v>2</v>
      </c>
      <c r="P48" s="303">
        <v>27</v>
      </c>
      <c r="Q48" s="304">
        <v>25</v>
      </c>
      <c r="R48" s="308">
        <v>12.5</v>
      </c>
      <c r="S48" s="92"/>
    </row>
    <row r="49" spans="1:19" ht="12.75">
      <c r="A49" s="334"/>
      <c r="B49" s="83" t="s">
        <v>44</v>
      </c>
      <c r="C49" s="302">
        <v>386</v>
      </c>
      <c r="D49" s="303">
        <v>490</v>
      </c>
      <c r="E49" s="304">
        <v>104</v>
      </c>
      <c r="F49" s="305">
        <v>0.26943005181347157</v>
      </c>
      <c r="G49" s="306">
        <v>1241</v>
      </c>
      <c r="H49" s="303">
        <v>4115</v>
      </c>
      <c r="I49" s="304">
        <v>2874</v>
      </c>
      <c r="J49" s="307">
        <v>2.3158742949234488</v>
      </c>
      <c r="K49" s="306">
        <v>70</v>
      </c>
      <c r="L49" s="303">
        <v>287</v>
      </c>
      <c r="M49" s="304">
        <v>217</v>
      </c>
      <c r="N49" s="305">
        <v>3.1</v>
      </c>
      <c r="O49" s="306">
        <v>256</v>
      </c>
      <c r="P49" s="303">
        <v>531</v>
      </c>
      <c r="Q49" s="304">
        <v>275</v>
      </c>
      <c r="R49" s="308">
        <v>1.07421875</v>
      </c>
      <c r="S49" s="92"/>
    </row>
    <row r="50" spans="1:19" ht="12.75">
      <c r="A50" s="334"/>
      <c r="B50" s="83" t="s">
        <v>45</v>
      </c>
      <c r="C50" s="302">
        <v>36</v>
      </c>
      <c r="D50" s="303">
        <v>42</v>
      </c>
      <c r="E50" s="304">
        <v>6</v>
      </c>
      <c r="F50" s="305">
        <v>0.16666666666666674</v>
      </c>
      <c r="G50" s="306">
        <v>42</v>
      </c>
      <c r="H50" s="303">
        <v>73</v>
      </c>
      <c r="I50" s="304">
        <v>31</v>
      </c>
      <c r="J50" s="307">
        <v>0.7380952380952381</v>
      </c>
      <c r="K50" s="306">
        <v>148</v>
      </c>
      <c r="L50" s="303">
        <v>198</v>
      </c>
      <c r="M50" s="304">
        <v>50</v>
      </c>
      <c r="N50" s="305">
        <v>0.33783783783783794</v>
      </c>
      <c r="O50" s="306">
        <v>200</v>
      </c>
      <c r="P50" s="303">
        <v>288</v>
      </c>
      <c r="Q50" s="304">
        <v>88</v>
      </c>
      <c r="R50" s="308">
        <v>0.44</v>
      </c>
      <c r="S50" s="92"/>
    </row>
    <row r="51" spans="1:19" s="21" customFormat="1" ht="12.75">
      <c r="A51" s="334"/>
      <c r="B51" s="100" t="s">
        <v>32</v>
      </c>
      <c r="C51" s="309">
        <v>381</v>
      </c>
      <c r="D51" s="303">
        <v>333</v>
      </c>
      <c r="E51" s="304">
        <v>-48</v>
      </c>
      <c r="F51" s="305">
        <v>-0.12598425196850394</v>
      </c>
      <c r="G51" s="310">
        <v>1267</v>
      </c>
      <c r="H51" s="303">
        <v>1139</v>
      </c>
      <c r="I51" s="304">
        <v>-128</v>
      </c>
      <c r="J51" s="307">
        <v>-0.10102604577742702</v>
      </c>
      <c r="K51" s="310">
        <v>170</v>
      </c>
      <c r="L51" s="303">
        <v>312</v>
      </c>
      <c r="M51" s="304">
        <v>142</v>
      </c>
      <c r="N51" s="305">
        <v>0.8352941176470587</v>
      </c>
      <c r="O51" s="306">
        <v>4689</v>
      </c>
      <c r="P51" s="303">
        <v>5502</v>
      </c>
      <c r="Q51" s="304">
        <v>813</v>
      </c>
      <c r="R51" s="308">
        <v>0.17338451695457446</v>
      </c>
      <c r="S51" s="65"/>
    </row>
    <row r="52" spans="1:19" s="19" customFormat="1" ht="12.75">
      <c r="A52" s="334" t="s">
        <v>24</v>
      </c>
      <c r="B52" s="83" t="s">
        <v>46</v>
      </c>
      <c r="C52" s="302">
        <v>0</v>
      </c>
      <c r="D52" s="303">
        <v>0</v>
      </c>
      <c r="E52" s="304">
        <v>0</v>
      </c>
      <c r="F52" s="305">
        <v>0</v>
      </c>
      <c r="G52" s="306">
        <v>0</v>
      </c>
      <c r="H52" s="303">
        <v>0</v>
      </c>
      <c r="I52" s="304">
        <v>0</v>
      </c>
      <c r="J52" s="307">
        <v>0</v>
      </c>
      <c r="K52" s="306">
        <v>0</v>
      </c>
      <c r="L52" s="303">
        <v>0</v>
      </c>
      <c r="M52" s="304">
        <v>0</v>
      </c>
      <c r="N52" s="305">
        <v>0</v>
      </c>
      <c r="O52" s="306">
        <v>0</v>
      </c>
      <c r="P52" s="303">
        <v>0</v>
      </c>
      <c r="Q52" s="304">
        <v>0</v>
      </c>
      <c r="R52" s="308">
        <v>0</v>
      </c>
      <c r="S52" s="93"/>
    </row>
    <row r="53" spans="1:19" ht="12.75">
      <c r="A53" s="334"/>
      <c r="B53" s="83" t="s">
        <v>47</v>
      </c>
      <c r="C53" s="302">
        <v>0</v>
      </c>
      <c r="D53" s="303">
        <v>9</v>
      </c>
      <c r="E53" s="304">
        <v>9</v>
      </c>
      <c r="F53" s="305">
        <v>9</v>
      </c>
      <c r="G53" s="306">
        <v>0</v>
      </c>
      <c r="H53" s="303">
        <v>11</v>
      </c>
      <c r="I53" s="304">
        <v>11</v>
      </c>
      <c r="J53" s="307">
        <v>11</v>
      </c>
      <c r="K53" s="306">
        <v>0</v>
      </c>
      <c r="L53" s="303">
        <v>12</v>
      </c>
      <c r="M53" s="304">
        <v>12</v>
      </c>
      <c r="N53" s="305">
        <v>12</v>
      </c>
      <c r="O53" s="306">
        <v>0</v>
      </c>
      <c r="P53" s="303">
        <v>26</v>
      </c>
      <c r="Q53" s="304">
        <v>26</v>
      </c>
      <c r="R53" s="308">
        <v>26</v>
      </c>
      <c r="S53" s="92"/>
    </row>
    <row r="54" spans="1:19" s="21" customFormat="1" ht="12.75">
      <c r="A54" s="334"/>
      <c r="B54" s="100" t="s">
        <v>33</v>
      </c>
      <c r="C54" s="309">
        <v>0</v>
      </c>
      <c r="D54" s="303">
        <v>0</v>
      </c>
      <c r="E54" s="304">
        <v>0</v>
      </c>
      <c r="F54" s="305">
        <v>0</v>
      </c>
      <c r="G54" s="310">
        <v>0</v>
      </c>
      <c r="H54" s="303">
        <v>0</v>
      </c>
      <c r="I54" s="304">
        <v>0</v>
      </c>
      <c r="J54" s="307">
        <v>0</v>
      </c>
      <c r="K54" s="310">
        <v>0</v>
      </c>
      <c r="L54" s="303">
        <v>0</v>
      </c>
      <c r="M54" s="304">
        <v>0</v>
      </c>
      <c r="N54" s="305">
        <v>0</v>
      </c>
      <c r="O54" s="306">
        <v>0</v>
      </c>
      <c r="P54" s="303">
        <v>0</v>
      </c>
      <c r="Q54" s="304">
        <v>0</v>
      </c>
      <c r="R54" s="308">
        <v>0</v>
      </c>
      <c r="S54" s="65"/>
    </row>
    <row r="55" spans="1:19" s="19" customFormat="1" ht="12.75">
      <c r="A55" s="334" t="s">
        <v>22</v>
      </c>
      <c r="B55" s="83" t="s">
        <v>48</v>
      </c>
      <c r="C55" s="302">
        <v>4</v>
      </c>
      <c r="D55" s="303">
        <v>4</v>
      </c>
      <c r="E55" s="304">
        <v>0</v>
      </c>
      <c r="F55" s="305">
        <v>0</v>
      </c>
      <c r="G55" s="306">
        <v>6</v>
      </c>
      <c r="H55" s="303">
        <v>15</v>
      </c>
      <c r="I55" s="304">
        <v>9</v>
      </c>
      <c r="J55" s="307">
        <v>1.5</v>
      </c>
      <c r="K55" s="306">
        <v>0</v>
      </c>
      <c r="L55" s="303">
        <v>0</v>
      </c>
      <c r="M55" s="304">
        <v>0</v>
      </c>
      <c r="N55" s="305">
        <v>0</v>
      </c>
      <c r="O55" s="306">
        <v>0</v>
      </c>
      <c r="P55" s="303">
        <v>28</v>
      </c>
      <c r="Q55" s="304">
        <v>28</v>
      </c>
      <c r="R55" s="308">
        <v>28</v>
      </c>
      <c r="S55" s="93"/>
    </row>
    <row r="56" spans="1:19" ht="12.75">
      <c r="A56" s="334"/>
      <c r="B56" s="83" t="s">
        <v>49</v>
      </c>
      <c r="C56" s="302">
        <v>0</v>
      </c>
      <c r="D56" s="303">
        <v>0</v>
      </c>
      <c r="E56" s="304">
        <v>0</v>
      </c>
      <c r="F56" s="305">
        <v>0</v>
      </c>
      <c r="G56" s="306">
        <v>0</v>
      </c>
      <c r="H56" s="303">
        <v>0</v>
      </c>
      <c r="I56" s="304">
        <v>0</v>
      </c>
      <c r="J56" s="307">
        <v>0</v>
      </c>
      <c r="K56" s="306">
        <v>0</v>
      </c>
      <c r="L56" s="303">
        <v>3</v>
      </c>
      <c r="M56" s="304">
        <v>3</v>
      </c>
      <c r="N56" s="305">
        <v>3</v>
      </c>
      <c r="O56" s="306">
        <v>0</v>
      </c>
      <c r="P56" s="303">
        <v>6</v>
      </c>
      <c r="Q56" s="304">
        <v>6</v>
      </c>
      <c r="R56" s="308">
        <v>6</v>
      </c>
      <c r="S56" s="92"/>
    </row>
    <row r="57" spans="1:19" ht="12.75">
      <c r="A57" s="334"/>
      <c r="B57" s="83" t="s">
        <v>50</v>
      </c>
      <c r="C57" s="302">
        <v>92</v>
      </c>
      <c r="D57" s="303">
        <v>72</v>
      </c>
      <c r="E57" s="304">
        <v>-20</v>
      </c>
      <c r="F57" s="305">
        <v>-0.21739130434782605</v>
      </c>
      <c r="G57" s="306">
        <v>497</v>
      </c>
      <c r="H57" s="303">
        <v>282</v>
      </c>
      <c r="I57" s="304">
        <v>-215</v>
      </c>
      <c r="J57" s="307">
        <v>-0.4325955734406438</v>
      </c>
      <c r="K57" s="306">
        <v>169</v>
      </c>
      <c r="L57" s="303">
        <v>189</v>
      </c>
      <c r="M57" s="304">
        <v>20</v>
      </c>
      <c r="N57" s="305">
        <v>0.11834319526627213</v>
      </c>
      <c r="O57" s="306">
        <v>530</v>
      </c>
      <c r="P57" s="303">
        <v>366</v>
      </c>
      <c r="Q57" s="304">
        <v>-164</v>
      </c>
      <c r="R57" s="308">
        <v>-0.309433962264151</v>
      </c>
      <c r="S57" s="92"/>
    </row>
    <row r="58" spans="1:19" ht="12.75">
      <c r="A58" s="334"/>
      <c r="B58" s="83" t="s">
        <v>51</v>
      </c>
      <c r="C58" s="302">
        <v>2</v>
      </c>
      <c r="D58" s="303">
        <v>4</v>
      </c>
      <c r="E58" s="304">
        <v>2</v>
      </c>
      <c r="F58" s="305">
        <v>1</v>
      </c>
      <c r="G58" s="306">
        <v>6917</v>
      </c>
      <c r="H58" s="303">
        <v>7265</v>
      </c>
      <c r="I58" s="304">
        <v>348</v>
      </c>
      <c r="J58" s="307">
        <v>0.05031082839381229</v>
      </c>
      <c r="K58" s="306">
        <v>1</v>
      </c>
      <c r="L58" s="303">
        <v>16</v>
      </c>
      <c r="M58" s="304">
        <v>15</v>
      </c>
      <c r="N58" s="305">
        <v>15</v>
      </c>
      <c r="O58" s="306">
        <v>14</v>
      </c>
      <c r="P58" s="303">
        <v>254</v>
      </c>
      <c r="Q58" s="304">
        <v>240</v>
      </c>
      <c r="R58" s="308">
        <v>17.142857142857142</v>
      </c>
      <c r="S58" s="92"/>
    </row>
    <row r="59" spans="1:19" ht="12.75">
      <c r="A59" s="334"/>
      <c r="B59" s="83" t="s">
        <v>54</v>
      </c>
      <c r="C59" s="302">
        <v>0</v>
      </c>
      <c r="D59" s="303">
        <v>0</v>
      </c>
      <c r="E59" s="304">
        <v>0</v>
      </c>
      <c r="F59" s="305">
        <v>0</v>
      </c>
      <c r="G59" s="306">
        <v>0</v>
      </c>
      <c r="H59" s="303">
        <v>0</v>
      </c>
      <c r="I59" s="304">
        <v>0</v>
      </c>
      <c r="J59" s="307">
        <v>0</v>
      </c>
      <c r="K59" s="306">
        <v>0</v>
      </c>
      <c r="L59" s="303">
        <v>0</v>
      </c>
      <c r="M59" s="304">
        <v>0</v>
      </c>
      <c r="N59" s="305">
        <v>0</v>
      </c>
      <c r="O59" s="306">
        <v>0</v>
      </c>
      <c r="P59" s="303">
        <v>0</v>
      </c>
      <c r="Q59" s="304">
        <v>0</v>
      </c>
      <c r="R59" s="308">
        <v>0</v>
      </c>
      <c r="S59" s="92"/>
    </row>
    <row r="60" spans="1:19" ht="12.75">
      <c r="A60" s="334"/>
      <c r="B60" s="83" t="s">
        <v>52</v>
      </c>
      <c r="C60" s="302">
        <v>0</v>
      </c>
      <c r="D60" s="303">
        <v>11</v>
      </c>
      <c r="E60" s="304">
        <v>11</v>
      </c>
      <c r="F60" s="305">
        <v>11</v>
      </c>
      <c r="G60" s="306">
        <v>0</v>
      </c>
      <c r="H60" s="303">
        <v>25</v>
      </c>
      <c r="I60" s="304">
        <v>25</v>
      </c>
      <c r="J60" s="307">
        <v>25</v>
      </c>
      <c r="K60" s="306">
        <v>6</v>
      </c>
      <c r="L60" s="303">
        <v>130</v>
      </c>
      <c r="M60" s="304">
        <v>124</v>
      </c>
      <c r="N60" s="305">
        <v>20.666666666666668</v>
      </c>
      <c r="O60" s="306">
        <v>63</v>
      </c>
      <c r="P60" s="303">
        <v>210</v>
      </c>
      <c r="Q60" s="304">
        <v>147</v>
      </c>
      <c r="R60" s="308">
        <v>2.3333333333333335</v>
      </c>
      <c r="S60" s="92"/>
    </row>
    <row r="61" spans="1:19" ht="12.75">
      <c r="A61" s="334"/>
      <c r="B61" s="87" t="s">
        <v>53</v>
      </c>
      <c r="C61" s="309">
        <v>15</v>
      </c>
      <c r="D61" s="303">
        <v>8</v>
      </c>
      <c r="E61" s="304">
        <v>-7</v>
      </c>
      <c r="F61" s="305">
        <v>-0.4666666666666667</v>
      </c>
      <c r="G61" s="310">
        <v>79</v>
      </c>
      <c r="H61" s="303">
        <v>11</v>
      </c>
      <c r="I61" s="304">
        <v>-68</v>
      </c>
      <c r="J61" s="307">
        <v>-0.8607594936708861</v>
      </c>
      <c r="K61" s="310">
        <v>151</v>
      </c>
      <c r="L61" s="303">
        <v>192</v>
      </c>
      <c r="M61" s="304">
        <v>41</v>
      </c>
      <c r="N61" s="305">
        <v>0.2715231788079471</v>
      </c>
      <c r="O61" s="306">
        <v>339</v>
      </c>
      <c r="P61" s="303">
        <v>474</v>
      </c>
      <c r="Q61" s="304">
        <v>135</v>
      </c>
      <c r="R61" s="308">
        <v>0.3982300884955752</v>
      </c>
      <c r="S61" s="92"/>
    </row>
    <row r="62" spans="1:19" s="21" customFormat="1" ht="12.75">
      <c r="A62" s="334"/>
      <c r="B62" s="100" t="s">
        <v>34</v>
      </c>
      <c r="C62" s="302">
        <v>16</v>
      </c>
      <c r="D62" s="303">
        <v>57</v>
      </c>
      <c r="E62" s="304">
        <v>41</v>
      </c>
      <c r="F62" s="305">
        <v>2.5625</v>
      </c>
      <c r="G62" s="306">
        <v>25</v>
      </c>
      <c r="H62" s="303">
        <v>67</v>
      </c>
      <c r="I62" s="304">
        <v>42</v>
      </c>
      <c r="J62" s="307">
        <v>1.68</v>
      </c>
      <c r="K62" s="306">
        <v>13</v>
      </c>
      <c r="L62" s="303">
        <v>40</v>
      </c>
      <c r="M62" s="304">
        <v>27</v>
      </c>
      <c r="N62" s="305">
        <v>2.076923076923077</v>
      </c>
      <c r="O62" s="310">
        <v>26</v>
      </c>
      <c r="P62" s="303">
        <v>66</v>
      </c>
      <c r="Q62" s="304">
        <v>40</v>
      </c>
      <c r="R62" s="308">
        <v>1.5384615384615383</v>
      </c>
      <c r="S62" s="65"/>
    </row>
    <row r="63" spans="1:19" s="19" customFormat="1" ht="12.75">
      <c r="A63" s="334" t="s">
        <v>23</v>
      </c>
      <c r="B63" s="83" t="s">
        <v>55</v>
      </c>
      <c r="C63" s="302">
        <v>0</v>
      </c>
      <c r="D63" s="303">
        <v>0</v>
      </c>
      <c r="E63" s="304">
        <v>0</v>
      </c>
      <c r="F63" s="305">
        <v>0</v>
      </c>
      <c r="G63" s="306">
        <v>0</v>
      </c>
      <c r="H63" s="303">
        <v>0</v>
      </c>
      <c r="I63" s="304">
        <v>0</v>
      </c>
      <c r="J63" s="307">
        <v>0</v>
      </c>
      <c r="K63" s="306">
        <v>2</v>
      </c>
      <c r="L63" s="303">
        <v>0</v>
      </c>
      <c r="M63" s="304">
        <v>-2</v>
      </c>
      <c r="N63" s="305">
        <v>-1</v>
      </c>
      <c r="O63" s="310">
        <v>14</v>
      </c>
      <c r="P63" s="303">
        <v>0</v>
      </c>
      <c r="Q63" s="304">
        <v>-14</v>
      </c>
      <c r="R63" s="308">
        <v>-1</v>
      </c>
      <c r="S63" s="93"/>
    </row>
    <row r="64" spans="1:19" ht="12.75">
      <c r="A64" s="334"/>
      <c r="B64" s="83" t="s">
        <v>28</v>
      </c>
      <c r="C64" s="302">
        <v>24</v>
      </c>
      <c r="D64" s="303">
        <v>59</v>
      </c>
      <c r="E64" s="304">
        <v>35</v>
      </c>
      <c r="F64" s="305">
        <v>1.4583333333333335</v>
      </c>
      <c r="G64" s="306">
        <v>373</v>
      </c>
      <c r="H64" s="303">
        <v>323</v>
      </c>
      <c r="I64" s="304">
        <v>-50</v>
      </c>
      <c r="J64" s="307">
        <v>-0.13404825737265413</v>
      </c>
      <c r="K64" s="306">
        <v>38</v>
      </c>
      <c r="L64" s="303">
        <v>41</v>
      </c>
      <c r="M64" s="304">
        <v>3</v>
      </c>
      <c r="N64" s="305">
        <v>0.07894736842105265</v>
      </c>
      <c r="O64" s="310">
        <v>150</v>
      </c>
      <c r="P64" s="303">
        <v>64</v>
      </c>
      <c r="Q64" s="304">
        <v>-86</v>
      </c>
      <c r="R64" s="308">
        <v>-0.5733333333333333</v>
      </c>
      <c r="S64" s="92"/>
    </row>
    <row r="65" spans="1:19" s="21" customFormat="1" ht="12.75">
      <c r="A65" s="334"/>
      <c r="B65" s="119" t="s">
        <v>38</v>
      </c>
      <c r="C65" s="309">
        <v>222</v>
      </c>
      <c r="D65" s="303">
        <v>451</v>
      </c>
      <c r="E65" s="304">
        <v>229</v>
      </c>
      <c r="F65" s="305">
        <v>1.0315315315315314</v>
      </c>
      <c r="G65" s="310">
        <v>349</v>
      </c>
      <c r="H65" s="303">
        <v>814</v>
      </c>
      <c r="I65" s="304">
        <v>465</v>
      </c>
      <c r="J65" s="307">
        <v>1.3323782234957018</v>
      </c>
      <c r="K65" s="310">
        <v>16</v>
      </c>
      <c r="L65" s="303">
        <v>44</v>
      </c>
      <c r="M65" s="304">
        <v>28</v>
      </c>
      <c r="N65" s="305">
        <v>1.75</v>
      </c>
      <c r="O65" s="310">
        <v>44</v>
      </c>
      <c r="P65" s="303">
        <v>138</v>
      </c>
      <c r="Q65" s="304">
        <v>94</v>
      </c>
      <c r="R65" s="308">
        <v>2.1363636363636362</v>
      </c>
      <c r="S65" s="65"/>
    </row>
    <row r="66" spans="1:19" s="73" customFormat="1" ht="12.75">
      <c r="A66" s="120" t="s">
        <v>37</v>
      </c>
      <c r="B66" s="100" t="s">
        <v>35</v>
      </c>
      <c r="C66" s="309">
        <v>125</v>
      </c>
      <c r="D66" s="303">
        <v>149</v>
      </c>
      <c r="E66" s="304">
        <v>24</v>
      </c>
      <c r="F66" s="305">
        <v>0.19199999999999995</v>
      </c>
      <c r="G66" s="310">
        <v>336</v>
      </c>
      <c r="H66" s="303">
        <v>393</v>
      </c>
      <c r="I66" s="304">
        <v>57</v>
      </c>
      <c r="J66" s="307">
        <v>0.1696428571428572</v>
      </c>
      <c r="K66" s="310">
        <v>19</v>
      </c>
      <c r="L66" s="303">
        <v>28</v>
      </c>
      <c r="M66" s="304">
        <v>9</v>
      </c>
      <c r="N66" s="305">
        <v>0.4736842105263157</v>
      </c>
      <c r="O66" s="310">
        <v>45</v>
      </c>
      <c r="P66" s="303">
        <v>59</v>
      </c>
      <c r="Q66" s="304">
        <v>14</v>
      </c>
      <c r="R66" s="308">
        <v>0.3111111111111111</v>
      </c>
      <c r="S66" s="94"/>
    </row>
    <row r="67" spans="1:19" s="19" customFormat="1" ht="12.75">
      <c r="A67" s="334" t="s">
        <v>27</v>
      </c>
      <c r="B67" s="83" t="s">
        <v>56</v>
      </c>
      <c r="C67" s="302">
        <v>55</v>
      </c>
      <c r="D67" s="303">
        <v>9</v>
      </c>
      <c r="E67" s="304">
        <v>-46</v>
      </c>
      <c r="F67" s="305">
        <v>-0.8363636363636364</v>
      </c>
      <c r="G67" s="306">
        <v>210</v>
      </c>
      <c r="H67" s="303">
        <v>15</v>
      </c>
      <c r="I67" s="304">
        <v>-195</v>
      </c>
      <c r="J67" s="307">
        <v>-0.9285714285714286</v>
      </c>
      <c r="K67" s="306">
        <v>38</v>
      </c>
      <c r="L67" s="303">
        <v>65</v>
      </c>
      <c r="M67" s="304">
        <v>27</v>
      </c>
      <c r="N67" s="305">
        <v>0.7105263157894737</v>
      </c>
      <c r="O67" s="310">
        <v>49</v>
      </c>
      <c r="P67" s="303">
        <v>166</v>
      </c>
      <c r="Q67" s="304">
        <v>117</v>
      </c>
      <c r="R67" s="308">
        <v>2.3877551020408165</v>
      </c>
      <c r="S67" s="93"/>
    </row>
    <row r="68" spans="1:19" s="21" customFormat="1" ht="12.75">
      <c r="A68" s="334"/>
      <c r="B68" s="100" t="s">
        <v>36</v>
      </c>
      <c r="C68" s="309">
        <v>159</v>
      </c>
      <c r="D68" s="303">
        <v>155</v>
      </c>
      <c r="E68" s="304">
        <v>-4</v>
      </c>
      <c r="F68" s="305">
        <v>-0.02515723270440251</v>
      </c>
      <c r="G68" s="310">
        <v>412</v>
      </c>
      <c r="H68" s="303">
        <v>343</v>
      </c>
      <c r="I68" s="304">
        <v>-69</v>
      </c>
      <c r="J68" s="307">
        <v>-0.16747572815533984</v>
      </c>
      <c r="K68" s="310">
        <v>117</v>
      </c>
      <c r="L68" s="303">
        <v>196</v>
      </c>
      <c r="M68" s="304">
        <v>79</v>
      </c>
      <c r="N68" s="305">
        <v>0.6752136752136753</v>
      </c>
      <c r="O68" s="310">
        <v>317</v>
      </c>
      <c r="P68" s="303">
        <v>527</v>
      </c>
      <c r="Q68" s="304">
        <v>210</v>
      </c>
      <c r="R68" s="308">
        <v>0.662460567823344</v>
      </c>
      <c r="S68" s="65"/>
    </row>
    <row r="69" spans="1:19" s="19" customFormat="1" ht="12.75">
      <c r="A69" s="334" t="s">
        <v>25</v>
      </c>
      <c r="B69" s="83" t="s">
        <v>57</v>
      </c>
      <c r="C69" s="302">
        <v>14</v>
      </c>
      <c r="D69" s="303">
        <v>101</v>
      </c>
      <c r="E69" s="304">
        <v>87</v>
      </c>
      <c r="F69" s="305">
        <v>6.214285714285714</v>
      </c>
      <c r="G69" s="306">
        <v>73</v>
      </c>
      <c r="H69" s="303">
        <v>358</v>
      </c>
      <c r="I69" s="304">
        <v>285</v>
      </c>
      <c r="J69" s="307">
        <v>3.904109589041096</v>
      </c>
      <c r="K69" s="306">
        <v>44</v>
      </c>
      <c r="L69" s="303">
        <v>1</v>
      </c>
      <c r="M69" s="304">
        <v>-43</v>
      </c>
      <c r="N69" s="305">
        <v>-0.9772727272727273</v>
      </c>
      <c r="O69" s="310">
        <v>310</v>
      </c>
      <c r="P69" s="303">
        <v>125</v>
      </c>
      <c r="Q69" s="304">
        <v>-185</v>
      </c>
      <c r="R69" s="308">
        <v>-0.5967741935483871</v>
      </c>
      <c r="S69" s="93"/>
    </row>
    <row r="70" spans="1:19" s="74" customFormat="1" ht="12.75">
      <c r="A70" s="335"/>
      <c r="B70" s="84" t="s">
        <v>29</v>
      </c>
      <c r="C70" s="311">
        <v>82</v>
      </c>
      <c r="D70" s="312">
        <v>289</v>
      </c>
      <c r="E70" s="313">
        <v>207</v>
      </c>
      <c r="F70" s="314">
        <v>2.524390243902439</v>
      </c>
      <c r="G70" s="315">
        <v>164</v>
      </c>
      <c r="H70" s="312">
        <v>567</v>
      </c>
      <c r="I70" s="313">
        <v>403</v>
      </c>
      <c r="J70" s="316">
        <v>2.457317073170732</v>
      </c>
      <c r="K70" s="315">
        <v>39</v>
      </c>
      <c r="L70" s="312">
        <v>219</v>
      </c>
      <c r="M70" s="313">
        <v>180</v>
      </c>
      <c r="N70" s="314">
        <v>4.615384615384615</v>
      </c>
      <c r="O70" s="315">
        <v>90</v>
      </c>
      <c r="P70" s="312">
        <v>1256</v>
      </c>
      <c r="Q70" s="313">
        <v>1166</v>
      </c>
      <c r="R70" s="317">
        <v>12.955555555555556</v>
      </c>
      <c r="S70" s="96"/>
    </row>
    <row r="71" spans="1:19" s="37" customFormat="1" ht="12">
      <c r="A71" s="35"/>
      <c r="B71" s="99" t="s">
        <v>6</v>
      </c>
      <c r="C71" s="318">
        <v>2852</v>
      </c>
      <c r="D71" s="319">
        <v>3612</v>
      </c>
      <c r="E71" s="319">
        <v>760</v>
      </c>
      <c r="F71" s="320">
        <v>0.26647966339410933</v>
      </c>
      <c r="G71" s="321">
        <v>15632</v>
      </c>
      <c r="H71" s="319">
        <v>18543</v>
      </c>
      <c r="I71" s="319">
        <v>2911</v>
      </c>
      <c r="J71" s="322">
        <v>0.18622057318321383</v>
      </c>
      <c r="K71" s="321">
        <v>1239</v>
      </c>
      <c r="L71" s="319">
        <v>2215</v>
      </c>
      <c r="M71" s="319">
        <v>976</v>
      </c>
      <c r="N71" s="320">
        <v>0.7877320419693301</v>
      </c>
      <c r="O71" s="321">
        <v>7567</v>
      </c>
      <c r="P71" s="319">
        <v>10607</v>
      </c>
      <c r="Q71" s="319">
        <v>3040</v>
      </c>
      <c r="R71" s="323">
        <v>0.4017444165455266</v>
      </c>
      <c r="S71" s="95"/>
    </row>
    <row r="72" spans="2:18" s="5" customFormat="1" ht="12.75">
      <c r="B72" s="10"/>
      <c r="C72" s="11"/>
      <c r="D72" s="11"/>
      <c r="E72" s="11"/>
      <c r="F72" s="24"/>
      <c r="G72" s="11"/>
      <c r="H72" s="11"/>
      <c r="I72" s="11"/>
      <c r="J72" s="24"/>
      <c r="K72" s="11"/>
      <c r="L72" s="11"/>
      <c r="M72" s="11"/>
      <c r="N72" s="24"/>
      <c r="O72" s="11"/>
      <c r="P72" s="11"/>
      <c r="Q72" s="11"/>
      <c r="R72" s="24"/>
    </row>
  </sheetData>
  <mergeCells count="36">
    <mergeCell ref="A19:A26"/>
    <mergeCell ref="A27:A29"/>
    <mergeCell ref="A31:A32"/>
    <mergeCell ref="A33:A34"/>
    <mergeCell ref="A6:A8"/>
    <mergeCell ref="A9:A10"/>
    <mergeCell ref="A11:A15"/>
    <mergeCell ref="A16:A18"/>
    <mergeCell ref="A1:R1"/>
    <mergeCell ref="A2:R2"/>
    <mergeCell ref="K3:R3"/>
    <mergeCell ref="C4:F4"/>
    <mergeCell ref="G4:J4"/>
    <mergeCell ref="K4:N4"/>
    <mergeCell ref="O4:R4"/>
    <mergeCell ref="B3:B5"/>
    <mergeCell ref="A3:A5"/>
    <mergeCell ref="C3:J3"/>
    <mergeCell ref="A37:R37"/>
    <mergeCell ref="A38:R38"/>
    <mergeCell ref="A39:A41"/>
    <mergeCell ref="B39:B41"/>
    <mergeCell ref="C39:J39"/>
    <mergeCell ref="K39:R39"/>
    <mergeCell ref="C40:F40"/>
    <mergeCell ref="G40:J40"/>
    <mergeCell ref="K40:N40"/>
    <mergeCell ref="O40:R40"/>
    <mergeCell ref="A42:A44"/>
    <mergeCell ref="A45:A46"/>
    <mergeCell ref="A47:A51"/>
    <mergeCell ref="A52:A54"/>
    <mergeCell ref="A55:A62"/>
    <mergeCell ref="A63:A65"/>
    <mergeCell ref="A67:A68"/>
    <mergeCell ref="A69:A70"/>
  </mergeCells>
  <printOptions horizontalCentered="1" verticalCentered="1"/>
  <pageMargins left="0.1968503937007874" right="0.2362204724409449" top="0.35433070866141736" bottom="0.5511811023622047" header="0.15748031496062992" footer="0.31496062992125984"/>
  <pageSetup horizontalDpi="600" verticalDpi="600" orientation="landscape" paperSize="9" scale="90" r:id="rId1"/>
  <headerFooter alignWithMargins="0">
    <oddHeader>&amp;C&amp;"Comic Sans MS,Bold"Regione Siciliana - Assessorato Turismo - Osservatorio Turistico</oddHeader>
    <oddFooter>&amp;L&amp;"Comic Sans MS,Regular Corsivo"&amp;8server &amp;F&amp;A&amp;C&amp;"Comic Sans MS,Regular"&amp;9In caso di utilizzo dei dati, pregasi citare la fonte&amp;R&amp;"Comic Sans MS,Regular"Pagina &amp;P di &amp;N</oddFooter>
  </headerFooter>
  <rowBreaks count="1" manualBreakCount="1">
    <brk id="3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72"/>
  <sheetViews>
    <sheetView view="pageBreakPreview" zoomScale="50" zoomScaleNormal="75" zoomScaleSheetLayoutView="50" workbookViewId="0" topLeftCell="A1">
      <pane xSplit="2" ySplit="5" topLeftCell="C30" activePane="bottomRight" state="frozen"/>
      <selection pane="topLeft" activeCell="C42" sqref="C42:R71"/>
      <selection pane="topRight" activeCell="C42" sqref="C42:R71"/>
      <selection pane="bottomLeft" activeCell="C42" sqref="C42:R71"/>
      <selection pane="bottomRight" activeCell="C42" sqref="C42:R71"/>
    </sheetView>
  </sheetViews>
  <sheetFormatPr defaultColWidth="9.625" defaultRowHeight="12.75"/>
  <cols>
    <col min="1" max="1" width="6.00390625" style="3" bestFit="1" customWidth="1"/>
    <col min="2" max="2" width="18.375" style="8" customWidth="1"/>
    <col min="3" max="3" width="9.625" style="9" customWidth="1"/>
    <col min="4" max="4" width="9.625" style="7" customWidth="1"/>
    <col min="5" max="5" width="8.75390625" style="7" customWidth="1"/>
    <col min="6" max="6" width="11.125" style="25" customWidth="1"/>
    <col min="7" max="8" width="9.625" style="7" customWidth="1"/>
    <col min="9" max="9" width="8.75390625" style="7" customWidth="1"/>
    <col min="10" max="10" width="11.125" style="25" customWidth="1"/>
    <col min="11" max="12" width="9.625" style="7" customWidth="1"/>
    <col min="13" max="13" width="8.75390625" style="7" customWidth="1"/>
    <col min="14" max="14" width="11.125" style="25" customWidth="1"/>
    <col min="15" max="16" width="9.625" style="7" customWidth="1"/>
    <col min="17" max="17" width="11.625" style="7" customWidth="1"/>
    <col min="18" max="18" width="11.125" style="25" customWidth="1"/>
    <col min="19" max="16384" width="9.625" style="3" customWidth="1"/>
  </cols>
  <sheetData>
    <row r="1" spans="1:55" s="1" customFormat="1" ht="19.5" thickBot="1" thickTop="1">
      <c r="A1" s="338" t="s">
        <v>58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40"/>
      <c r="S1" s="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16" customFormat="1" ht="15.75">
      <c r="A2" s="341" t="s">
        <v>10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  <c r="S2" s="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s="2" customFormat="1" ht="12.75" customHeight="1">
      <c r="A3" s="344" t="s">
        <v>19</v>
      </c>
      <c r="B3" s="347" t="s">
        <v>5</v>
      </c>
      <c r="C3" s="349" t="s">
        <v>2</v>
      </c>
      <c r="D3" s="350"/>
      <c r="E3" s="350"/>
      <c r="F3" s="350"/>
      <c r="G3" s="350"/>
      <c r="H3" s="350"/>
      <c r="I3" s="350"/>
      <c r="J3" s="351"/>
      <c r="K3" s="352" t="s">
        <v>4</v>
      </c>
      <c r="L3" s="353"/>
      <c r="M3" s="353"/>
      <c r="N3" s="353"/>
      <c r="O3" s="353"/>
      <c r="P3" s="353"/>
      <c r="Q3" s="353"/>
      <c r="R3" s="354"/>
      <c r="S3" s="1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12.75">
      <c r="A4" s="345"/>
      <c r="B4" s="333"/>
      <c r="C4" s="355" t="s">
        <v>0</v>
      </c>
      <c r="D4" s="355"/>
      <c r="E4" s="355"/>
      <c r="F4" s="355"/>
      <c r="G4" s="355" t="s">
        <v>1</v>
      </c>
      <c r="H4" s="355"/>
      <c r="I4" s="355"/>
      <c r="J4" s="356"/>
      <c r="K4" s="357" t="s">
        <v>0</v>
      </c>
      <c r="L4" s="355"/>
      <c r="M4" s="355"/>
      <c r="N4" s="355"/>
      <c r="O4" s="355" t="s">
        <v>1</v>
      </c>
      <c r="P4" s="355"/>
      <c r="Q4" s="355"/>
      <c r="R4" s="358"/>
      <c r="S4" s="1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s="77" customFormat="1" ht="13.5" thickBot="1">
      <c r="A5" s="346"/>
      <c r="B5" s="348"/>
      <c r="C5" s="26">
        <v>1998</v>
      </c>
      <c r="D5" s="27">
        <v>1999</v>
      </c>
      <c r="E5" s="28" t="s">
        <v>61</v>
      </c>
      <c r="F5" s="28" t="s">
        <v>3</v>
      </c>
      <c r="G5" s="26">
        <v>1998</v>
      </c>
      <c r="H5" s="29">
        <v>1999</v>
      </c>
      <c r="I5" s="28" t="s">
        <v>61</v>
      </c>
      <c r="J5" s="128" t="s">
        <v>3</v>
      </c>
      <c r="K5" s="30">
        <v>1998</v>
      </c>
      <c r="L5" s="27">
        <v>1999</v>
      </c>
      <c r="M5" s="28" t="s">
        <v>61</v>
      </c>
      <c r="N5" s="28" t="s">
        <v>3</v>
      </c>
      <c r="O5" s="26">
        <v>1998</v>
      </c>
      <c r="P5" s="29">
        <v>1999</v>
      </c>
      <c r="Q5" s="28" t="s">
        <v>61</v>
      </c>
      <c r="R5" s="31" t="s">
        <v>3</v>
      </c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</row>
    <row r="6" spans="1:55" s="19" customFormat="1" ht="13.5" thickTop="1">
      <c r="A6" s="363" t="s">
        <v>21</v>
      </c>
      <c r="B6" s="82" t="s">
        <v>39</v>
      </c>
      <c r="C6" s="122">
        <v>11544</v>
      </c>
      <c r="D6" s="105">
        <v>12133</v>
      </c>
      <c r="E6" s="117">
        <v>589</v>
      </c>
      <c r="F6" s="133">
        <v>0.05102217602217607</v>
      </c>
      <c r="G6" s="104">
        <v>18604</v>
      </c>
      <c r="H6" s="105">
        <v>17476</v>
      </c>
      <c r="I6" s="117">
        <v>-1128</v>
      </c>
      <c r="J6" s="129">
        <v>-0.06063212212427438</v>
      </c>
      <c r="K6" s="104">
        <v>21180</v>
      </c>
      <c r="L6" s="105">
        <v>20619</v>
      </c>
      <c r="M6" s="117">
        <v>-561</v>
      </c>
      <c r="N6" s="133">
        <v>-0.026487252124645866</v>
      </c>
      <c r="O6" s="104">
        <v>30825</v>
      </c>
      <c r="P6" s="105">
        <v>25961</v>
      </c>
      <c r="Q6" s="117">
        <v>-4864</v>
      </c>
      <c r="R6" s="133">
        <v>-0.15779399837793995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4" customFormat="1" ht="12.75">
      <c r="A7" s="337"/>
      <c r="B7" s="83" t="s">
        <v>40</v>
      </c>
      <c r="C7" s="123">
        <v>11700</v>
      </c>
      <c r="D7" s="38">
        <v>8162</v>
      </c>
      <c r="E7" s="6">
        <v>-3538</v>
      </c>
      <c r="F7" s="134">
        <v>-0.3023931623931624</v>
      </c>
      <c r="G7" s="39">
        <v>32164</v>
      </c>
      <c r="H7" s="38">
        <v>28156</v>
      </c>
      <c r="I7" s="6">
        <v>-4008</v>
      </c>
      <c r="J7" s="130">
        <v>-0.12461136674542972</v>
      </c>
      <c r="K7" s="39">
        <v>4389</v>
      </c>
      <c r="L7" s="38">
        <v>3579</v>
      </c>
      <c r="M7" s="6">
        <v>-810</v>
      </c>
      <c r="N7" s="134">
        <v>-0.1845522898154477</v>
      </c>
      <c r="O7" s="39">
        <v>15855</v>
      </c>
      <c r="P7" s="38">
        <v>16709</v>
      </c>
      <c r="Q7" s="6">
        <v>854</v>
      </c>
      <c r="R7" s="134">
        <v>0.05386313465783665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21" customFormat="1" ht="12.75">
      <c r="A8" s="362"/>
      <c r="B8" s="84" t="s">
        <v>30</v>
      </c>
      <c r="C8" s="124">
        <v>3467</v>
      </c>
      <c r="D8" s="38">
        <v>3378</v>
      </c>
      <c r="E8" s="6">
        <v>-89</v>
      </c>
      <c r="F8" s="134">
        <v>-0.025670608595327327</v>
      </c>
      <c r="G8" s="40">
        <v>7511</v>
      </c>
      <c r="H8" s="38">
        <v>4988</v>
      </c>
      <c r="I8" s="6">
        <v>-2523</v>
      </c>
      <c r="J8" s="130">
        <v>-0.3359073359073359</v>
      </c>
      <c r="K8" s="40">
        <v>2457</v>
      </c>
      <c r="L8" s="38">
        <v>3016</v>
      </c>
      <c r="M8" s="6">
        <v>559</v>
      </c>
      <c r="N8" s="134">
        <v>0.22751322751322745</v>
      </c>
      <c r="O8" s="39">
        <v>2928</v>
      </c>
      <c r="P8" s="38">
        <v>3525</v>
      </c>
      <c r="Q8" s="6">
        <v>597</v>
      </c>
      <c r="R8" s="134">
        <v>0.20389344262295084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19" customFormat="1" ht="12.75">
      <c r="A9" s="361" t="s">
        <v>26</v>
      </c>
      <c r="B9" s="85" t="s">
        <v>41</v>
      </c>
      <c r="C9" s="123">
        <v>508</v>
      </c>
      <c r="D9" s="38">
        <v>649</v>
      </c>
      <c r="E9" s="6">
        <v>141</v>
      </c>
      <c r="F9" s="134">
        <v>0.2775590551181102</v>
      </c>
      <c r="G9" s="39">
        <v>3215</v>
      </c>
      <c r="H9" s="38">
        <v>3117</v>
      </c>
      <c r="I9" s="6">
        <v>-98</v>
      </c>
      <c r="J9" s="130">
        <v>-0.030482115085536554</v>
      </c>
      <c r="K9" s="39">
        <v>88</v>
      </c>
      <c r="L9" s="38">
        <v>92</v>
      </c>
      <c r="M9" s="6">
        <v>4</v>
      </c>
      <c r="N9" s="134">
        <v>0.045454545454545414</v>
      </c>
      <c r="O9" s="39">
        <v>166</v>
      </c>
      <c r="P9" s="38">
        <v>182</v>
      </c>
      <c r="Q9" s="6">
        <v>16</v>
      </c>
      <c r="R9" s="134">
        <v>0.09638554216867479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21" customFormat="1" ht="12.75">
      <c r="A10" s="335"/>
      <c r="B10" s="86" t="s">
        <v>31</v>
      </c>
      <c r="C10" s="124">
        <v>2380</v>
      </c>
      <c r="D10" s="38">
        <v>2370</v>
      </c>
      <c r="E10" s="6">
        <v>-10</v>
      </c>
      <c r="F10" s="134">
        <v>-0.004201680672268893</v>
      </c>
      <c r="G10" s="40">
        <v>5860</v>
      </c>
      <c r="H10" s="38">
        <v>8597</v>
      </c>
      <c r="I10" s="6">
        <v>2737</v>
      </c>
      <c r="J10" s="130">
        <v>0.46706484641638224</v>
      </c>
      <c r="K10" s="40">
        <v>1505</v>
      </c>
      <c r="L10" s="38">
        <v>1094</v>
      </c>
      <c r="M10" s="6">
        <v>-411</v>
      </c>
      <c r="N10" s="134">
        <v>-0.27308970099667773</v>
      </c>
      <c r="O10" s="39">
        <v>2414</v>
      </c>
      <c r="P10" s="38">
        <v>2017</v>
      </c>
      <c r="Q10" s="6">
        <v>-397</v>
      </c>
      <c r="R10" s="134">
        <v>-0.1644573322286661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19" customFormat="1" ht="12.75">
      <c r="A11" s="361" t="s">
        <v>20</v>
      </c>
      <c r="B11" s="85" t="s">
        <v>42</v>
      </c>
      <c r="C11" s="123">
        <v>11011</v>
      </c>
      <c r="D11" s="38">
        <v>11739</v>
      </c>
      <c r="E11" s="6">
        <v>728</v>
      </c>
      <c r="F11" s="134">
        <v>0.06611570247933884</v>
      </c>
      <c r="G11" s="39">
        <v>25011</v>
      </c>
      <c r="H11" s="38">
        <v>25138</v>
      </c>
      <c r="I11" s="6">
        <v>127</v>
      </c>
      <c r="J11" s="130">
        <v>0.00507776578305541</v>
      </c>
      <c r="K11" s="39">
        <v>4640</v>
      </c>
      <c r="L11" s="38">
        <v>6136</v>
      </c>
      <c r="M11" s="6">
        <v>1496</v>
      </c>
      <c r="N11" s="134">
        <v>0.3224137931034483</v>
      </c>
      <c r="O11" s="39">
        <v>11872</v>
      </c>
      <c r="P11" s="38">
        <v>14504</v>
      </c>
      <c r="Q11" s="6">
        <v>2632</v>
      </c>
      <c r="R11" s="134">
        <v>0.22169811320754707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s="334"/>
      <c r="B12" s="83" t="s">
        <v>43</v>
      </c>
      <c r="C12" s="123">
        <v>1130</v>
      </c>
      <c r="D12" s="38">
        <v>414</v>
      </c>
      <c r="E12" s="6">
        <v>-716</v>
      </c>
      <c r="F12" s="134">
        <v>-0.6336283185840708</v>
      </c>
      <c r="G12" s="39">
        <v>1668</v>
      </c>
      <c r="H12" s="38">
        <v>695</v>
      </c>
      <c r="I12" s="6">
        <v>-973</v>
      </c>
      <c r="J12" s="130">
        <v>-0.5833333333333333</v>
      </c>
      <c r="K12" s="39">
        <v>1278</v>
      </c>
      <c r="L12" s="38">
        <v>191</v>
      </c>
      <c r="M12" s="6">
        <v>-1087</v>
      </c>
      <c r="N12" s="134">
        <v>-0.8505477308294209</v>
      </c>
      <c r="O12" s="39">
        <v>1343</v>
      </c>
      <c r="P12" s="38">
        <v>205</v>
      </c>
      <c r="Q12" s="6">
        <v>-1138</v>
      </c>
      <c r="R12" s="134">
        <v>-0.8473566641846613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2.75">
      <c r="A13" s="334"/>
      <c r="B13" s="83" t="s">
        <v>44</v>
      </c>
      <c r="C13" s="123">
        <v>15857</v>
      </c>
      <c r="D13" s="38">
        <v>16051</v>
      </c>
      <c r="E13" s="6">
        <v>194</v>
      </c>
      <c r="F13" s="134">
        <v>0.012234344453553536</v>
      </c>
      <c r="G13" s="39">
        <v>42204</v>
      </c>
      <c r="H13" s="38">
        <v>35991</v>
      </c>
      <c r="I13" s="6">
        <v>-6213</v>
      </c>
      <c r="J13" s="130">
        <v>-0.14721353426215522</v>
      </c>
      <c r="K13" s="39">
        <v>8230</v>
      </c>
      <c r="L13" s="38">
        <v>7812</v>
      </c>
      <c r="M13" s="6">
        <v>-418</v>
      </c>
      <c r="N13" s="134">
        <v>-0.0507897934386391</v>
      </c>
      <c r="O13" s="39">
        <v>18407</v>
      </c>
      <c r="P13" s="38">
        <v>15746</v>
      </c>
      <c r="Q13" s="6">
        <v>-2661</v>
      </c>
      <c r="R13" s="134">
        <v>-0.14456456782745697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2.75">
      <c r="A14" s="334"/>
      <c r="B14" s="83" t="s">
        <v>45</v>
      </c>
      <c r="C14" s="123">
        <v>2198</v>
      </c>
      <c r="D14" s="38">
        <v>2392</v>
      </c>
      <c r="E14" s="6">
        <v>194</v>
      </c>
      <c r="F14" s="134">
        <v>0.08826205641492257</v>
      </c>
      <c r="G14" s="39">
        <v>5524</v>
      </c>
      <c r="H14" s="38">
        <v>5888</v>
      </c>
      <c r="I14" s="6">
        <v>364</v>
      </c>
      <c r="J14" s="130">
        <v>0.06589427950760318</v>
      </c>
      <c r="K14" s="39">
        <v>307</v>
      </c>
      <c r="L14" s="38">
        <v>363</v>
      </c>
      <c r="M14" s="6">
        <v>56</v>
      </c>
      <c r="N14" s="134">
        <v>0.1824104234527688</v>
      </c>
      <c r="O14" s="39">
        <v>613</v>
      </c>
      <c r="P14" s="38">
        <v>651</v>
      </c>
      <c r="Q14" s="6">
        <v>38</v>
      </c>
      <c r="R14" s="134">
        <v>0.06199021207177813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s="21" customFormat="1" ht="12.75">
      <c r="A15" s="335"/>
      <c r="B15" s="84" t="s">
        <v>32</v>
      </c>
      <c r="C15" s="124">
        <v>7704</v>
      </c>
      <c r="D15" s="38">
        <v>6814</v>
      </c>
      <c r="E15" s="6">
        <v>-890</v>
      </c>
      <c r="F15" s="134">
        <v>-0.11552440290758048</v>
      </c>
      <c r="G15" s="40">
        <v>14539</v>
      </c>
      <c r="H15" s="38">
        <v>17107</v>
      </c>
      <c r="I15" s="6">
        <v>2568</v>
      </c>
      <c r="J15" s="130">
        <v>0.17662837884311156</v>
      </c>
      <c r="K15" s="40">
        <v>3297</v>
      </c>
      <c r="L15" s="38">
        <v>2961</v>
      </c>
      <c r="M15" s="6">
        <v>-336</v>
      </c>
      <c r="N15" s="134">
        <v>-0.10191082802547768</v>
      </c>
      <c r="O15" s="39">
        <v>6856</v>
      </c>
      <c r="P15" s="38">
        <v>12829</v>
      </c>
      <c r="Q15" s="6">
        <v>5973</v>
      </c>
      <c r="R15" s="134">
        <v>0.8712077012835473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19" customFormat="1" ht="12.75">
      <c r="A16" s="361" t="s">
        <v>24</v>
      </c>
      <c r="B16" s="85" t="s">
        <v>46</v>
      </c>
      <c r="C16" s="123">
        <v>1345</v>
      </c>
      <c r="D16" s="38">
        <v>1376</v>
      </c>
      <c r="E16" s="6">
        <v>31</v>
      </c>
      <c r="F16" s="134">
        <v>0.023048327137546565</v>
      </c>
      <c r="G16" s="39">
        <v>2155</v>
      </c>
      <c r="H16" s="38">
        <v>2116</v>
      </c>
      <c r="I16" s="6">
        <v>-39</v>
      </c>
      <c r="J16" s="130">
        <v>-0.018097447795823673</v>
      </c>
      <c r="K16" s="39">
        <v>1147</v>
      </c>
      <c r="L16" s="38">
        <v>933</v>
      </c>
      <c r="M16" s="6">
        <v>-214</v>
      </c>
      <c r="N16" s="134">
        <v>-0.18657367044463824</v>
      </c>
      <c r="O16" s="39">
        <v>2000</v>
      </c>
      <c r="P16" s="38">
        <v>1435</v>
      </c>
      <c r="Q16" s="6">
        <v>-565</v>
      </c>
      <c r="R16" s="134">
        <v>-0.2825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334"/>
      <c r="B17" s="83" t="s">
        <v>47</v>
      </c>
      <c r="C17" s="123">
        <v>1157</v>
      </c>
      <c r="D17" s="38">
        <v>1159</v>
      </c>
      <c r="E17" s="6">
        <v>2</v>
      </c>
      <c r="F17" s="134">
        <v>0.0017286084701815252</v>
      </c>
      <c r="G17" s="39">
        <v>2698</v>
      </c>
      <c r="H17" s="38">
        <v>3326</v>
      </c>
      <c r="I17" s="6">
        <v>628</v>
      </c>
      <c r="J17" s="130">
        <v>0.23276501111934778</v>
      </c>
      <c r="K17" s="39">
        <v>2205</v>
      </c>
      <c r="L17" s="38">
        <v>2586</v>
      </c>
      <c r="M17" s="6">
        <v>381</v>
      </c>
      <c r="N17" s="134">
        <v>0.17278911564625843</v>
      </c>
      <c r="O17" s="39">
        <v>2409</v>
      </c>
      <c r="P17" s="38">
        <v>2788</v>
      </c>
      <c r="Q17" s="6">
        <v>379</v>
      </c>
      <c r="R17" s="134">
        <v>0.15732669157326695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21" customFormat="1" ht="12.75">
      <c r="A18" s="335"/>
      <c r="B18" s="84" t="s">
        <v>33</v>
      </c>
      <c r="C18" s="124">
        <v>865</v>
      </c>
      <c r="D18" s="38">
        <v>860</v>
      </c>
      <c r="E18" s="6">
        <v>-5</v>
      </c>
      <c r="F18" s="134">
        <v>-0.005780346820809301</v>
      </c>
      <c r="G18" s="40">
        <v>2148</v>
      </c>
      <c r="H18" s="38">
        <v>2198</v>
      </c>
      <c r="I18" s="6">
        <v>50</v>
      </c>
      <c r="J18" s="130">
        <v>0.023277467411545683</v>
      </c>
      <c r="K18" s="40">
        <v>139</v>
      </c>
      <c r="L18" s="38">
        <v>197</v>
      </c>
      <c r="M18" s="6">
        <v>58</v>
      </c>
      <c r="N18" s="134">
        <v>0.4172661870503598</v>
      </c>
      <c r="O18" s="39">
        <v>256</v>
      </c>
      <c r="P18" s="38">
        <v>567</v>
      </c>
      <c r="Q18" s="6">
        <v>311</v>
      </c>
      <c r="R18" s="134">
        <v>1.21484375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19" customFormat="1" ht="12.75">
      <c r="A19" s="361" t="s">
        <v>22</v>
      </c>
      <c r="B19" s="85" t="s">
        <v>48</v>
      </c>
      <c r="C19" s="123">
        <v>1429</v>
      </c>
      <c r="D19" s="38">
        <v>998</v>
      </c>
      <c r="E19" s="6">
        <v>-431</v>
      </c>
      <c r="F19" s="134">
        <v>-0.3016095171448565</v>
      </c>
      <c r="G19" s="39">
        <v>3110</v>
      </c>
      <c r="H19" s="38">
        <v>2009</v>
      </c>
      <c r="I19" s="6">
        <v>-1101</v>
      </c>
      <c r="J19" s="130">
        <v>-0.3540192926045016</v>
      </c>
      <c r="K19" s="39">
        <v>1062</v>
      </c>
      <c r="L19" s="38">
        <v>1139</v>
      </c>
      <c r="M19" s="6">
        <v>77</v>
      </c>
      <c r="N19" s="134">
        <v>0.07250470809792842</v>
      </c>
      <c r="O19" s="39">
        <v>1461</v>
      </c>
      <c r="P19" s="38">
        <v>1295</v>
      </c>
      <c r="Q19" s="6">
        <v>-166</v>
      </c>
      <c r="R19" s="134">
        <v>-0.11362080766598215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2.75">
      <c r="A20" s="334"/>
      <c r="B20" s="83" t="s">
        <v>49</v>
      </c>
      <c r="C20" s="123">
        <v>13799</v>
      </c>
      <c r="D20" s="38">
        <v>11402</v>
      </c>
      <c r="E20" s="6">
        <v>-2397</v>
      </c>
      <c r="F20" s="134">
        <v>-0.17370823972751648</v>
      </c>
      <c r="G20" s="39">
        <v>33843</v>
      </c>
      <c r="H20" s="38">
        <v>27566</v>
      </c>
      <c r="I20" s="6">
        <v>-6277</v>
      </c>
      <c r="J20" s="130">
        <v>-0.18547410099577466</v>
      </c>
      <c r="K20" s="39">
        <v>18437</v>
      </c>
      <c r="L20" s="38">
        <v>17212</v>
      </c>
      <c r="M20" s="6">
        <v>-1225</v>
      </c>
      <c r="N20" s="134">
        <v>-0.06644247979606221</v>
      </c>
      <c r="O20" s="39">
        <v>59515</v>
      </c>
      <c r="P20" s="38">
        <v>58586</v>
      </c>
      <c r="Q20" s="6">
        <v>-929</v>
      </c>
      <c r="R20" s="134">
        <v>-0.015609510207510668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2.75">
      <c r="A21" s="334"/>
      <c r="B21" s="83" t="s">
        <v>50</v>
      </c>
      <c r="C21" s="123">
        <v>2137</v>
      </c>
      <c r="D21" s="38">
        <v>2150</v>
      </c>
      <c r="E21" s="6">
        <v>13</v>
      </c>
      <c r="F21" s="134">
        <v>0.006083294337856815</v>
      </c>
      <c r="G21" s="39">
        <v>4601</v>
      </c>
      <c r="H21" s="38">
        <v>5097</v>
      </c>
      <c r="I21" s="6">
        <v>496</v>
      </c>
      <c r="J21" s="130">
        <v>0.10780265159747882</v>
      </c>
      <c r="K21" s="39">
        <v>4144</v>
      </c>
      <c r="L21" s="38">
        <v>3203</v>
      </c>
      <c r="M21" s="6">
        <v>-941</v>
      </c>
      <c r="N21" s="134">
        <v>-0.22707528957528955</v>
      </c>
      <c r="O21" s="39">
        <v>10927</v>
      </c>
      <c r="P21" s="38">
        <v>9217</v>
      </c>
      <c r="Q21" s="6">
        <v>-1710</v>
      </c>
      <c r="R21" s="134">
        <v>-0.15649309050974647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2.75">
      <c r="A22" s="334"/>
      <c r="B22" s="83" t="s">
        <v>51</v>
      </c>
      <c r="C22" s="123">
        <v>7063</v>
      </c>
      <c r="D22" s="38">
        <v>5701</v>
      </c>
      <c r="E22" s="6">
        <v>-1362</v>
      </c>
      <c r="F22" s="134">
        <v>-0.19283590542262496</v>
      </c>
      <c r="G22" s="39">
        <v>15275</v>
      </c>
      <c r="H22" s="38">
        <v>13263</v>
      </c>
      <c r="I22" s="6">
        <v>-2012</v>
      </c>
      <c r="J22" s="130">
        <v>-0.1317184942716858</v>
      </c>
      <c r="K22" s="39">
        <v>1928</v>
      </c>
      <c r="L22" s="38">
        <v>1475</v>
      </c>
      <c r="M22" s="6">
        <v>-453</v>
      </c>
      <c r="N22" s="134">
        <v>-0.23495850622406644</v>
      </c>
      <c r="O22" s="39">
        <v>3272</v>
      </c>
      <c r="P22" s="38">
        <v>2949</v>
      </c>
      <c r="Q22" s="6">
        <v>-323</v>
      </c>
      <c r="R22" s="134">
        <v>-0.09871638141809291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2.75">
      <c r="A23" s="334"/>
      <c r="B23" s="83" t="s">
        <v>54</v>
      </c>
      <c r="C23" s="123">
        <v>3299</v>
      </c>
      <c r="D23" s="38">
        <v>3917</v>
      </c>
      <c r="E23" s="6">
        <v>618</v>
      </c>
      <c r="F23" s="134">
        <v>0.18732949378599573</v>
      </c>
      <c r="G23" s="39">
        <v>6419</v>
      </c>
      <c r="H23" s="38">
        <v>8171</v>
      </c>
      <c r="I23" s="6">
        <v>1752</v>
      </c>
      <c r="J23" s="130">
        <v>0.2729397102352391</v>
      </c>
      <c r="K23" s="39">
        <v>1988</v>
      </c>
      <c r="L23" s="38">
        <v>1999</v>
      </c>
      <c r="M23" s="6">
        <v>11</v>
      </c>
      <c r="N23" s="134">
        <v>0.005533199195171035</v>
      </c>
      <c r="O23" s="39">
        <v>2473</v>
      </c>
      <c r="P23" s="38">
        <v>3161</v>
      </c>
      <c r="Q23" s="6">
        <v>688</v>
      </c>
      <c r="R23" s="134">
        <v>0.2782046097856854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2.75">
      <c r="A24" s="334"/>
      <c r="B24" s="83" t="s">
        <v>52</v>
      </c>
      <c r="C24" s="123">
        <v>870</v>
      </c>
      <c r="D24" s="38">
        <v>680</v>
      </c>
      <c r="E24" s="6">
        <v>-190</v>
      </c>
      <c r="F24" s="134">
        <v>-0.2183908045977011</v>
      </c>
      <c r="G24" s="39">
        <v>1891</v>
      </c>
      <c r="H24" s="38">
        <v>2540</v>
      </c>
      <c r="I24" s="6">
        <v>649</v>
      </c>
      <c r="J24" s="130">
        <v>0.34320465362242203</v>
      </c>
      <c r="K24" s="39">
        <v>74</v>
      </c>
      <c r="L24" s="38">
        <v>26</v>
      </c>
      <c r="M24" s="6">
        <v>-48</v>
      </c>
      <c r="N24" s="134">
        <v>-0.6486486486486487</v>
      </c>
      <c r="O24" s="39">
        <v>206</v>
      </c>
      <c r="P24" s="38">
        <v>33</v>
      </c>
      <c r="Q24" s="6">
        <v>-173</v>
      </c>
      <c r="R24" s="134">
        <v>-0.8398058252427184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2.75">
      <c r="A25" s="334"/>
      <c r="B25" s="87" t="s">
        <v>53</v>
      </c>
      <c r="C25" s="124">
        <v>9453</v>
      </c>
      <c r="D25" s="38">
        <v>8792</v>
      </c>
      <c r="E25" s="6">
        <v>-661</v>
      </c>
      <c r="F25" s="134">
        <v>-0.0699248915688141</v>
      </c>
      <c r="G25" s="40">
        <v>20239</v>
      </c>
      <c r="H25" s="38">
        <v>18348</v>
      </c>
      <c r="I25" s="6">
        <v>-1891</v>
      </c>
      <c r="J25" s="130">
        <v>-0.09343347003310443</v>
      </c>
      <c r="K25" s="40">
        <v>17790</v>
      </c>
      <c r="L25" s="38">
        <v>16837</v>
      </c>
      <c r="M25" s="6">
        <v>-953</v>
      </c>
      <c r="N25" s="134">
        <v>-0.053569421023046626</v>
      </c>
      <c r="O25" s="39">
        <v>72795</v>
      </c>
      <c r="P25" s="38">
        <v>72880</v>
      </c>
      <c r="Q25" s="6">
        <v>85</v>
      </c>
      <c r="R25" s="134">
        <v>0.0011676626141905455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19" s="21" customFormat="1" ht="12.75">
      <c r="A26" s="335"/>
      <c r="B26" s="88" t="s">
        <v>34</v>
      </c>
      <c r="C26" s="123">
        <v>8815</v>
      </c>
      <c r="D26" s="38">
        <v>10701</v>
      </c>
      <c r="E26" s="6">
        <v>1886</v>
      </c>
      <c r="F26" s="134">
        <v>0.21395348837209305</v>
      </c>
      <c r="G26" s="39">
        <v>22529</v>
      </c>
      <c r="H26" s="38">
        <v>24477</v>
      </c>
      <c r="I26" s="6">
        <v>1948</v>
      </c>
      <c r="J26" s="130">
        <v>0.0864663322828354</v>
      </c>
      <c r="K26" s="39">
        <v>8776</v>
      </c>
      <c r="L26" s="38">
        <v>10629</v>
      </c>
      <c r="M26" s="6">
        <v>1853</v>
      </c>
      <c r="N26" s="134">
        <v>0.21114402917046493</v>
      </c>
      <c r="O26" s="40">
        <v>22043</v>
      </c>
      <c r="P26" s="38">
        <v>27928</v>
      </c>
      <c r="Q26" s="6">
        <v>5885</v>
      </c>
      <c r="R26" s="134">
        <v>0.26697817901374576</v>
      </c>
      <c r="S26" s="65"/>
    </row>
    <row r="27" spans="1:42" s="17" customFormat="1" ht="12.75">
      <c r="A27" s="361" t="s">
        <v>23</v>
      </c>
      <c r="B27" s="85" t="s">
        <v>55</v>
      </c>
      <c r="C27" s="123">
        <v>5665</v>
      </c>
      <c r="D27" s="38">
        <v>2839</v>
      </c>
      <c r="E27" s="6">
        <v>-2826</v>
      </c>
      <c r="F27" s="134">
        <v>-0.4988526037069726</v>
      </c>
      <c r="G27" s="39">
        <v>10718</v>
      </c>
      <c r="H27" s="38">
        <v>6730</v>
      </c>
      <c r="I27" s="6">
        <v>-3988</v>
      </c>
      <c r="J27" s="130">
        <v>-0.37208434409404745</v>
      </c>
      <c r="K27" s="39">
        <v>6059</v>
      </c>
      <c r="L27" s="38">
        <v>8698</v>
      </c>
      <c r="M27" s="6">
        <v>2639</v>
      </c>
      <c r="N27" s="134">
        <v>0.4355504208615284</v>
      </c>
      <c r="O27" s="40">
        <v>22567</v>
      </c>
      <c r="P27" s="38">
        <v>44833</v>
      </c>
      <c r="Q27" s="6">
        <v>22266</v>
      </c>
      <c r="R27" s="134">
        <v>0.9866619400008863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s="17" customFormat="1" ht="12.75">
      <c r="A28" s="334"/>
      <c r="B28" s="83" t="s">
        <v>28</v>
      </c>
      <c r="C28" s="123">
        <v>31610</v>
      </c>
      <c r="D28" s="38">
        <v>33731</v>
      </c>
      <c r="E28" s="6">
        <v>2121</v>
      </c>
      <c r="F28" s="134">
        <v>0.06709901929769058</v>
      </c>
      <c r="G28" s="39">
        <v>64414</v>
      </c>
      <c r="H28" s="38">
        <v>66980</v>
      </c>
      <c r="I28" s="6">
        <v>2566</v>
      </c>
      <c r="J28" s="130">
        <v>0.03983606048374577</v>
      </c>
      <c r="K28" s="39">
        <v>32912</v>
      </c>
      <c r="L28" s="38">
        <v>33456</v>
      </c>
      <c r="M28" s="6">
        <v>544</v>
      </c>
      <c r="N28" s="134">
        <v>0.016528925619834656</v>
      </c>
      <c r="O28" s="40">
        <v>67891</v>
      </c>
      <c r="P28" s="38">
        <v>69449</v>
      </c>
      <c r="Q28" s="6">
        <v>1558</v>
      </c>
      <c r="R28" s="134">
        <v>0.022948549881427693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68" customFormat="1" ht="12.75">
      <c r="A29" s="335"/>
      <c r="B29" s="89" t="s">
        <v>38</v>
      </c>
      <c r="C29" s="124">
        <v>20572</v>
      </c>
      <c r="D29" s="38">
        <v>26636</v>
      </c>
      <c r="E29" s="6">
        <v>6064</v>
      </c>
      <c r="F29" s="134">
        <v>0.29476958973361844</v>
      </c>
      <c r="G29" s="40">
        <v>43806</v>
      </c>
      <c r="H29" s="38">
        <v>54743</v>
      </c>
      <c r="I29" s="6">
        <v>10937</v>
      </c>
      <c r="J29" s="130">
        <v>0.24966899511482454</v>
      </c>
      <c r="K29" s="40">
        <v>9994</v>
      </c>
      <c r="L29" s="38">
        <v>19553</v>
      </c>
      <c r="M29" s="6">
        <v>9559</v>
      </c>
      <c r="N29" s="134">
        <v>0.9564738843305984</v>
      </c>
      <c r="O29" s="40">
        <v>37806</v>
      </c>
      <c r="P29" s="38">
        <v>76421</v>
      </c>
      <c r="Q29" s="6">
        <v>38615</v>
      </c>
      <c r="R29" s="134">
        <v>1.021398719779929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71" customFormat="1" ht="12.75">
      <c r="A30" s="69" t="s">
        <v>37</v>
      </c>
      <c r="B30" s="97" t="s">
        <v>35</v>
      </c>
      <c r="C30" s="124">
        <v>7880</v>
      </c>
      <c r="D30" s="38">
        <v>8182</v>
      </c>
      <c r="E30" s="6">
        <v>302</v>
      </c>
      <c r="F30" s="134">
        <v>0.03832487309644672</v>
      </c>
      <c r="G30" s="40">
        <v>16441</v>
      </c>
      <c r="H30" s="38">
        <v>16822</v>
      </c>
      <c r="I30" s="6">
        <v>381</v>
      </c>
      <c r="J30" s="130">
        <v>0.02317377288486111</v>
      </c>
      <c r="K30" s="40">
        <v>773</v>
      </c>
      <c r="L30" s="38">
        <v>661</v>
      </c>
      <c r="M30" s="6">
        <v>-112</v>
      </c>
      <c r="N30" s="134">
        <v>-0.14489003880983187</v>
      </c>
      <c r="O30" s="40">
        <v>1422</v>
      </c>
      <c r="P30" s="38">
        <v>1373</v>
      </c>
      <c r="Q30" s="6">
        <v>-49</v>
      </c>
      <c r="R30" s="134">
        <v>-0.034458509142053395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1:42" s="17" customFormat="1" ht="12.75">
      <c r="A31" s="361" t="s">
        <v>27</v>
      </c>
      <c r="B31" s="85" t="s">
        <v>56</v>
      </c>
      <c r="C31" s="123">
        <v>8646</v>
      </c>
      <c r="D31" s="38">
        <v>7708</v>
      </c>
      <c r="E31" s="6">
        <v>-938</v>
      </c>
      <c r="F31" s="134">
        <v>-0.10848947490168859</v>
      </c>
      <c r="G31" s="39">
        <v>17875</v>
      </c>
      <c r="H31" s="38">
        <v>16190</v>
      </c>
      <c r="I31" s="6">
        <v>-1685</v>
      </c>
      <c r="J31" s="130">
        <v>-0.09426573426573426</v>
      </c>
      <c r="K31" s="39">
        <v>12627</v>
      </c>
      <c r="L31" s="38">
        <v>13740</v>
      </c>
      <c r="M31" s="6">
        <v>1113</v>
      </c>
      <c r="N31" s="134">
        <v>0.08814445236398205</v>
      </c>
      <c r="O31" s="40">
        <v>19305</v>
      </c>
      <c r="P31" s="38">
        <v>23689</v>
      </c>
      <c r="Q31" s="6">
        <v>4384</v>
      </c>
      <c r="R31" s="134">
        <v>0.22709142709142704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68" customFormat="1" ht="12.75">
      <c r="A32" s="335"/>
      <c r="B32" s="84" t="s">
        <v>36</v>
      </c>
      <c r="C32" s="124">
        <v>6221</v>
      </c>
      <c r="D32" s="38">
        <v>4720</v>
      </c>
      <c r="E32" s="6">
        <v>-1501</v>
      </c>
      <c r="F32" s="134">
        <v>-0.24127953705192096</v>
      </c>
      <c r="G32" s="40">
        <v>11652</v>
      </c>
      <c r="H32" s="38">
        <v>9187</v>
      </c>
      <c r="I32" s="6">
        <v>-2465</v>
      </c>
      <c r="J32" s="130">
        <v>-0.21155166495022315</v>
      </c>
      <c r="K32" s="40">
        <v>1949</v>
      </c>
      <c r="L32" s="38">
        <v>1679</v>
      </c>
      <c r="M32" s="6">
        <v>-270</v>
      </c>
      <c r="N32" s="134">
        <v>-0.1385325808106721</v>
      </c>
      <c r="O32" s="40">
        <v>3431</v>
      </c>
      <c r="P32" s="38">
        <v>5306</v>
      </c>
      <c r="Q32" s="6">
        <v>1875</v>
      </c>
      <c r="R32" s="134">
        <v>0.5464879044010493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s="17" customFormat="1" ht="12.75">
      <c r="A33" s="361" t="s">
        <v>25</v>
      </c>
      <c r="B33" s="85" t="s">
        <v>57</v>
      </c>
      <c r="C33" s="123">
        <v>2599</v>
      </c>
      <c r="D33" s="38">
        <v>2697</v>
      </c>
      <c r="E33" s="6">
        <v>98</v>
      </c>
      <c r="F33" s="134">
        <v>0.037706810311658234</v>
      </c>
      <c r="G33" s="39">
        <v>5251</v>
      </c>
      <c r="H33" s="38">
        <v>7016</v>
      </c>
      <c r="I33" s="6">
        <v>1765</v>
      </c>
      <c r="J33" s="130">
        <v>0.336126452104361</v>
      </c>
      <c r="K33" s="39">
        <v>1575</v>
      </c>
      <c r="L33" s="38">
        <v>1786</v>
      </c>
      <c r="M33" s="6">
        <v>211</v>
      </c>
      <c r="N33" s="134">
        <v>0.13396825396825407</v>
      </c>
      <c r="O33" s="40">
        <v>2544</v>
      </c>
      <c r="P33" s="38">
        <v>3278</v>
      </c>
      <c r="Q33" s="6">
        <v>734</v>
      </c>
      <c r="R33" s="134">
        <v>0.2885220125786163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s="17" customFormat="1" ht="12.75">
      <c r="A34" s="360"/>
      <c r="B34" s="98" t="s">
        <v>29</v>
      </c>
      <c r="C34" s="126">
        <v>13719</v>
      </c>
      <c r="D34" s="64">
        <v>14622</v>
      </c>
      <c r="E34" s="121">
        <v>903</v>
      </c>
      <c r="F34" s="135">
        <v>0.06582112398862883</v>
      </c>
      <c r="G34" s="66">
        <v>23025</v>
      </c>
      <c r="H34" s="64">
        <v>28914</v>
      </c>
      <c r="I34" s="121">
        <v>5889</v>
      </c>
      <c r="J34" s="131">
        <v>0.25576547231270363</v>
      </c>
      <c r="K34" s="66">
        <v>10972</v>
      </c>
      <c r="L34" s="64">
        <v>10491</v>
      </c>
      <c r="M34" s="121">
        <v>-481</v>
      </c>
      <c r="N34" s="135">
        <v>-0.04383886255924174</v>
      </c>
      <c r="O34" s="66">
        <v>17581</v>
      </c>
      <c r="P34" s="64">
        <v>19457</v>
      </c>
      <c r="Q34" s="121">
        <v>1876</v>
      </c>
      <c r="R34" s="135">
        <v>0.10670610317956886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55" s="37" customFormat="1" ht="11.25">
      <c r="A35" s="35"/>
      <c r="B35" s="99" t="s">
        <v>6</v>
      </c>
      <c r="C35" s="72">
        <v>214643</v>
      </c>
      <c r="D35" s="23">
        <v>212973</v>
      </c>
      <c r="E35" s="23">
        <v>-1670</v>
      </c>
      <c r="F35" s="136">
        <v>-0.007780360878295589</v>
      </c>
      <c r="G35" s="72">
        <v>464390</v>
      </c>
      <c r="H35" s="23">
        <v>462846</v>
      </c>
      <c r="I35" s="23">
        <v>-1544</v>
      </c>
      <c r="J35" s="132">
        <v>-0.0033247916621804707</v>
      </c>
      <c r="K35" s="72">
        <v>181922</v>
      </c>
      <c r="L35" s="23">
        <v>192163</v>
      </c>
      <c r="M35" s="23">
        <v>10241</v>
      </c>
      <c r="N35" s="136">
        <v>0.05629335649344225</v>
      </c>
      <c r="O35" s="72">
        <v>441183</v>
      </c>
      <c r="P35" s="23">
        <v>516974</v>
      </c>
      <c r="Q35" s="23">
        <v>75791</v>
      </c>
      <c r="R35" s="136">
        <v>0.17179039083554892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2:18" s="5" customFormat="1" ht="13.5" thickBot="1">
      <c r="B36" s="10"/>
      <c r="C36" s="11"/>
      <c r="D36" s="11"/>
      <c r="E36" s="11"/>
      <c r="F36" s="24"/>
      <c r="G36" s="11"/>
      <c r="H36" s="11"/>
      <c r="I36" s="11"/>
      <c r="J36" s="24"/>
      <c r="K36" s="11"/>
      <c r="L36" s="11"/>
      <c r="M36" s="11"/>
      <c r="N36" s="24"/>
      <c r="O36" s="11"/>
      <c r="P36" s="11"/>
      <c r="Q36" s="11"/>
      <c r="R36" s="24"/>
    </row>
    <row r="37" spans="1:18" s="22" customFormat="1" ht="18.75" thickTop="1">
      <c r="A37" s="338" t="s">
        <v>59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40"/>
    </row>
    <row r="38" spans="1:18" ht="15.75">
      <c r="A38" s="341" t="str">
        <f>A2</f>
        <v>MESE DI APRILE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3"/>
    </row>
    <row r="39" spans="1:18" ht="12.75">
      <c r="A39" s="344" t="s">
        <v>19</v>
      </c>
      <c r="B39" s="347" t="s">
        <v>5</v>
      </c>
      <c r="C39" s="349" t="s">
        <v>2</v>
      </c>
      <c r="D39" s="350"/>
      <c r="E39" s="350"/>
      <c r="F39" s="350"/>
      <c r="G39" s="350"/>
      <c r="H39" s="350"/>
      <c r="I39" s="350"/>
      <c r="J39" s="351"/>
      <c r="K39" s="352" t="s">
        <v>4</v>
      </c>
      <c r="L39" s="353"/>
      <c r="M39" s="353"/>
      <c r="N39" s="353"/>
      <c r="O39" s="353"/>
      <c r="P39" s="353"/>
      <c r="Q39" s="353"/>
      <c r="R39" s="354"/>
    </row>
    <row r="40" spans="1:18" ht="12.75">
      <c r="A40" s="345"/>
      <c r="B40" s="333"/>
      <c r="C40" s="355" t="s">
        <v>0</v>
      </c>
      <c r="D40" s="355"/>
      <c r="E40" s="355"/>
      <c r="F40" s="355"/>
      <c r="G40" s="355" t="s">
        <v>1</v>
      </c>
      <c r="H40" s="355"/>
      <c r="I40" s="355"/>
      <c r="J40" s="356"/>
      <c r="K40" s="357" t="s">
        <v>0</v>
      </c>
      <c r="L40" s="355"/>
      <c r="M40" s="355"/>
      <c r="N40" s="355"/>
      <c r="O40" s="355" t="s">
        <v>1</v>
      </c>
      <c r="P40" s="355"/>
      <c r="Q40" s="355"/>
      <c r="R40" s="358"/>
    </row>
    <row r="41" spans="1:18" s="34" customFormat="1" ht="13.5" thickBot="1">
      <c r="A41" s="346"/>
      <c r="B41" s="348"/>
      <c r="C41" s="26">
        <v>1998</v>
      </c>
      <c r="D41" s="27">
        <v>1999</v>
      </c>
      <c r="E41" s="28" t="s">
        <v>61</v>
      </c>
      <c r="F41" s="28" t="s">
        <v>3</v>
      </c>
      <c r="G41" s="26">
        <v>1998</v>
      </c>
      <c r="H41" s="29">
        <v>1999</v>
      </c>
      <c r="I41" s="28" t="s">
        <v>61</v>
      </c>
      <c r="J41" s="128" t="s">
        <v>3</v>
      </c>
      <c r="K41" s="30">
        <v>1998</v>
      </c>
      <c r="L41" s="27">
        <v>1999</v>
      </c>
      <c r="M41" s="28" t="s">
        <v>61</v>
      </c>
      <c r="N41" s="28" t="s">
        <v>3</v>
      </c>
      <c r="O41" s="26">
        <v>1998</v>
      </c>
      <c r="P41" s="29">
        <v>1999</v>
      </c>
      <c r="Q41" s="28" t="s">
        <v>61</v>
      </c>
      <c r="R41" s="31" t="s">
        <v>3</v>
      </c>
    </row>
    <row r="42" spans="1:19" ht="13.5" thickTop="1">
      <c r="A42" s="336" t="s">
        <v>21</v>
      </c>
      <c r="B42" s="82" t="s">
        <v>39</v>
      </c>
      <c r="C42" s="295">
        <v>1136</v>
      </c>
      <c r="D42" s="296">
        <v>1142</v>
      </c>
      <c r="E42" s="297">
        <v>6</v>
      </c>
      <c r="F42" s="298">
        <v>0.005281690140845008</v>
      </c>
      <c r="G42" s="299">
        <v>1468</v>
      </c>
      <c r="H42" s="296">
        <v>1476</v>
      </c>
      <c r="I42" s="297">
        <v>8</v>
      </c>
      <c r="J42" s="300">
        <v>0.005449591280654031</v>
      </c>
      <c r="K42" s="299">
        <v>133</v>
      </c>
      <c r="L42" s="296">
        <v>138</v>
      </c>
      <c r="M42" s="297">
        <v>5</v>
      </c>
      <c r="N42" s="298">
        <v>0.03759398496240607</v>
      </c>
      <c r="O42" s="299">
        <v>399</v>
      </c>
      <c r="P42" s="296">
        <v>406</v>
      </c>
      <c r="Q42" s="297">
        <v>7</v>
      </c>
      <c r="R42" s="301">
        <v>0.01754385964912286</v>
      </c>
      <c r="S42" s="92"/>
    </row>
    <row r="43" spans="1:19" ht="12.75">
      <c r="A43" s="337"/>
      <c r="B43" s="83" t="s">
        <v>40</v>
      </c>
      <c r="C43" s="302">
        <v>4</v>
      </c>
      <c r="D43" s="303">
        <v>23</v>
      </c>
      <c r="E43" s="304">
        <v>19</v>
      </c>
      <c r="F43" s="305">
        <v>4.75</v>
      </c>
      <c r="G43" s="306">
        <v>12</v>
      </c>
      <c r="H43" s="303">
        <v>261</v>
      </c>
      <c r="I43" s="304">
        <v>249</v>
      </c>
      <c r="J43" s="307">
        <v>20.75</v>
      </c>
      <c r="K43" s="306">
        <v>4</v>
      </c>
      <c r="L43" s="303">
        <v>3</v>
      </c>
      <c r="M43" s="304">
        <v>-1</v>
      </c>
      <c r="N43" s="305">
        <v>-0.25</v>
      </c>
      <c r="O43" s="306">
        <v>10</v>
      </c>
      <c r="P43" s="303">
        <v>12</v>
      </c>
      <c r="Q43" s="304">
        <v>2</v>
      </c>
      <c r="R43" s="308">
        <v>0.2</v>
      </c>
      <c r="S43" s="92"/>
    </row>
    <row r="44" spans="1:19" s="21" customFormat="1" ht="12.75">
      <c r="A44" s="337"/>
      <c r="B44" s="100" t="s">
        <v>30</v>
      </c>
      <c r="C44" s="309">
        <v>18</v>
      </c>
      <c r="D44" s="303">
        <v>0</v>
      </c>
      <c r="E44" s="304">
        <v>-18</v>
      </c>
      <c r="F44" s="305">
        <v>-1</v>
      </c>
      <c r="G44" s="310">
        <v>23</v>
      </c>
      <c r="H44" s="303">
        <v>0</v>
      </c>
      <c r="I44" s="304">
        <v>-23</v>
      </c>
      <c r="J44" s="307">
        <v>-1</v>
      </c>
      <c r="K44" s="310">
        <v>10</v>
      </c>
      <c r="L44" s="303">
        <v>0</v>
      </c>
      <c r="M44" s="304">
        <v>-10</v>
      </c>
      <c r="N44" s="305">
        <v>-1</v>
      </c>
      <c r="O44" s="306">
        <v>11</v>
      </c>
      <c r="P44" s="303">
        <v>0</v>
      </c>
      <c r="Q44" s="304">
        <v>-11</v>
      </c>
      <c r="R44" s="308">
        <v>-1</v>
      </c>
      <c r="S44" s="65"/>
    </row>
    <row r="45" spans="1:19" s="19" customFormat="1" ht="12.75">
      <c r="A45" s="334" t="s">
        <v>26</v>
      </c>
      <c r="B45" s="83" t="s">
        <v>41</v>
      </c>
      <c r="C45" s="302">
        <v>10</v>
      </c>
      <c r="D45" s="303">
        <v>0</v>
      </c>
      <c r="E45" s="304">
        <v>-10</v>
      </c>
      <c r="F45" s="305">
        <v>-1</v>
      </c>
      <c r="G45" s="306">
        <v>1143</v>
      </c>
      <c r="H45" s="303">
        <v>0</v>
      </c>
      <c r="I45" s="304">
        <v>-1143</v>
      </c>
      <c r="J45" s="307">
        <v>-1</v>
      </c>
      <c r="K45" s="306">
        <v>6</v>
      </c>
      <c r="L45" s="303">
        <v>0</v>
      </c>
      <c r="M45" s="304">
        <v>-6</v>
      </c>
      <c r="N45" s="305">
        <v>-1</v>
      </c>
      <c r="O45" s="306">
        <v>54</v>
      </c>
      <c r="P45" s="303">
        <v>0</v>
      </c>
      <c r="Q45" s="304">
        <v>-54</v>
      </c>
      <c r="R45" s="308">
        <v>-1</v>
      </c>
      <c r="S45" s="93"/>
    </row>
    <row r="46" spans="1:19" s="21" customFormat="1" ht="12.75">
      <c r="A46" s="334"/>
      <c r="B46" s="116" t="s">
        <v>31</v>
      </c>
      <c r="C46" s="309">
        <v>215</v>
      </c>
      <c r="D46" s="303">
        <v>88</v>
      </c>
      <c r="E46" s="304">
        <v>-127</v>
      </c>
      <c r="F46" s="305">
        <v>-0.5906976744186047</v>
      </c>
      <c r="G46" s="310">
        <v>266</v>
      </c>
      <c r="H46" s="303">
        <v>223</v>
      </c>
      <c r="I46" s="304">
        <v>-43</v>
      </c>
      <c r="J46" s="307">
        <v>-0.16165413533834583</v>
      </c>
      <c r="K46" s="310">
        <v>111</v>
      </c>
      <c r="L46" s="303">
        <v>0</v>
      </c>
      <c r="M46" s="304">
        <v>-111</v>
      </c>
      <c r="N46" s="305">
        <v>-1</v>
      </c>
      <c r="O46" s="306">
        <v>224</v>
      </c>
      <c r="P46" s="303">
        <v>0</v>
      </c>
      <c r="Q46" s="304">
        <v>-224</v>
      </c>
      <c r="R46" s="308">
        <v>-1</v>
      </c>
      <c r="S46" s="65"/>
    </row>
    <row r="47" spans="1:19" s="19" customFormat="1" ht="12.75">
      <c r="A47" s="334" t="s">
        <v>20</v>
      </c>
      <c r="B47" s="83" t="s">
        <v>42</v>
      </c>
      <c r="C47" s="302">
        <v>0</v>
      </c>
      <c r="D47" s="303">
        <v>21</v>
      </c>
      <c r="E47" s="304">
        <v>21</v>
      </c>
      <c r="F47" s="305">
        <v>21</v>
      </c>
      <c r="G47" s="306">
        <v>0</v>
      </c>
      <c r="H47" s="303">
        <v>170</v>
      </c>
      <c r="I47" s="304">
        <v>170</v>
      </c>
      <c r="J47" s="307">
        <v>170</v>
      </c>
      <c r="K47" s="306">
        <v>0</v>
      </c>
      <c r="L47" s="303">
        <v>32</v>
      </c>
      <c r="M47" s="304">
        <v>32</v>
      </c>
      <c r="N47" s="305">
        <v>32</v>
      </c>
      <c r="O47" s="306">
        <v>0</v>
      </c>
      <c r="P47" s="303">
        <v>183</v>
      </c>
      <c r="Q47" s="304">
        <v>183</v>
      </c>
      <c r="R47" s="308">
        <v>183</v>
      </c>
      <c r="S47" s="93"/>
    </row>
    <row r="48" spans="1:19" ht="12.75">
      <c r="A48" s="334"/>
      <c r="B48" s="83" t="s">
        <v>43</v>
      </c>
      <c r="C48" s="302">
        <v>14</v>
      </c>
      <c r="D48" s="303">
        <v>49</v>
      </c>
      <c r="E48" s="304">
        <v>35</v>
      </c>
      <c r="F48" s="305">
        <v>2.5</v>
      </c>
      <c r="G48" s="306">
        <v>22</v>
      </c>
      <c r="H48" s="303">
        <v>56</v>
      </c>
      <c r="I48" s="304">
        <v>34</v>
      </c>
      <c r="J48" s="307">
        <v>1.5454545454545454</v>
      </c>
      <c r="K48" s="306">
        <v>21</v>
      </c>
      <c r="L48" s="303">
        <v>83</v>
      </c>
      <c r="M48" s="304">
        <v>62</v>
      </c>
      <c r="N48" s="305">
        <v>2.9523809523809526</v>
      </c>
      <c r="O48" s="306">
        <v>45</v>
      </c>
      <c r="P48" s="303">
        <v>116</v>
      </c>
      <c r="Q48" s="304">
        <v>71</v>
      </c>
      <c r="R48" s="308">
        <v>1.577777777777778</v>
      </c>
      <c r="S48" s="92"/>
    </row>
    <row r="49" spans="1:19" ht="12.75">
      <c r="A49" s="334"/>
      <c r="B49" s="83" t="s">
        <v>44</v>
      </c>
      <c r="C49" s="302">
        <v>348</v>
      </c>
      <c r="D49" s="303">
        <v>460</v>
      </c>
      <c r="E49" s="304">
        <v>112</v>
      </c>
      <c r="F49" s="305">
        <v>0.32183908045977017</v>
      </c>
      <c r="G49" s="306">
        <v>3830</v>
      </c>
      <c r="H49" s="303">
        <v>3989</v>
      </c>
      <c r="I49" s="304">
        <v>159</v>
      </c>
      <c r="J49" s="307">
        <v>0.0415143603133159</v>
      </c>
      <c r="K49" s="306">
        <v>135</v>
      </c>
      <c r="L49" s="303">
        <v>434</v>
      </c>
      <c r="M49" s="304">
        <v>299</v>
      </c>
      <c r="N49" s="305">
        <v>2.214814814814815</v>
      </c>
      <c r="O49" s="306">
        <v>327</v>
      </c>
      <c r="P49" s="303">
        <v>1198</v>
      </c>
      <c r="Q49" s="304">
        <v>871</v>
      </c>
      <c r="R49" s="308">
        <v>2.6636085626911314</v>
      </c>
      <c r="S49" s="92"/>
    </row>
    <row r="50" spans="1:19" ht="12.75">
      <c r="A50" s="334"/>
      <c r="B50" s="83" t="s">
        <v>45</v>
      </c>
      <c r="C50" s="302">
        <v>59</v>
      </c>
      <c r="D50" s="303">
        <v>61</v>
      </c>
      <c r="E50" s="304">
        <v>2</v>
      </c>
      <c r="F50" s="305">
        <v>0.03389830508474567</v>
      </c>
      <c r="G50" s="306">
        <v>77</v>
      </c>
      <c r="H50" s="303">
        <v>61</v>
      </c>
      <c r="I50" s="304">
        <v>-16</v>
      </c>
      <c r="J50" s="307">
        <v>-0.20779220779220775</v>
      </c>
      <c r="K50" s="306">
        <v>163</v>
      </c>
      <c r="L50" s="303">
        <v>279</v>
      </c>
      <c r="M50" s="304">
        <v>116</v>
      </c>
      <c r="N50" s="305">
        <v>0.7116564417177915</v>
      </c>
      <c r="O50" s="306">
        <v>232</v>
      </c>
      <c r="P50" s="303">
        <v>314</v>
      </c>
      <c r="Q50" s="304">
        <v>82</v>
      </c>
      <c r="R50" s="308">
        <v>0.35344827586206895</v>
      </c>
      <c r="S50" s="92"/>
    </row>
    <row r="51" spans="1:19" s="21" customFormat="1" ht="12.75">
      <c r="A51" s="334"/>
      <c r="B51" s="100" t="s">
        <v>32</v>
      </c>
      <c r="C51" s="309">
        <v>451</v>
      </c>
      <c r="D51" s="303">
        <v>267</v>
      </c>
      <c r="E51" s="304">
        <v>-184</v>
      </c>
      <c r="F51" s="305">
        <v>-0.4079822616407982</v>
      </c>
      <c r="G51" s="310">
        <v>1384</v>
      </c>
      <c r="H51" s="303">
        <v>1069</v>
      </c>
      <c r="I51" s="304">
        <v>-315</v>
      </c>
      <c r="J51" s="307">
        <v>-0.22760115606936415</v>
      </c>
      <c r="K51" s="310">
        <v>248</v>
      </c>
      <c r="L51" s="303">
        <v>279</v>
      </c>
      <c r="M51" s="304">
        <v>31</v>
      </c>
      <c r="N51" s="305">
        <v>0.125</v>
      </c>
      <c r="O51" s="306">
        <v>3156</v>
      </c>
      <c r="P51" s="303">
        <v>5763</v>
      </c>
      <c r="Q51" s="304">
        <v>2607</v>
      </c>
      <c r="R51" s="308">
        <v>0.8260456273764258</v>
      </c>
      <c r="S51" s="65"/>
    </row>
    <row r="52" spans="1:19" s="19" customFormat="1" ht="12.75">
      <c r="A52" s="334" t="s">
        <v>24</v>
      </c>
      <c r="B52" s="83" t="s">
        <v>46</v>
      </c>
      <c r="C52" s="302">
        <v>0</v>
      </c>
      <c r="D52" s="303">
        <v>0</v>
      </c>
      <c r="E52" s="304">
        <v>0</v>
      </c>
      <c r="F52" s="305">
        <v>0</v>
      </c>
      <c r="G52" s="306">
        <v>0</v>
      </c>
      <c r="H52" s="303">
        <v>0</v>
      </c>
      <c r="I52" s="304">
        <v>0</v>
      </c>
      <c r="J52" s="307">
        <v>0</v>
      </c>
      <c r="K52" s="306">
        <v>0</v>
      </c>
      <c r="L52" s="303">
        <v>0</v>
      </c>
      <c r="M52" s="304">
        <v>0</v>
      </c>
      <c r="N52" s="305">
        <v>0</v>
      </c>
      <c r="O52" s="306">
        <v>0</v>
      </c>
      <c r="P52" s="303">
        <v>0</v>
      </c>
      <c r="Q52" s="304">
        <v>0</v>
      </c>
      <c r="R52" s="308">
        <v>0</v>
      </c>
      <c r="S52" s="93"/>
    </row>
    <row r="53" spans="1:19" ht="12.75">
      <c r="A53" s="334"/>
      <c r="B53" s="83" t="s">
        <v>47</v>
      </c>
      <c r="C53" s="302">
        <v>0</v>
      </c>
      <c r="D53" s="303">
        <v>71</v>
      </c>
      <c r="E53" s="304">
        <v>71</v>
      </c>
      <c r="F53" s="305">
        <v>71</v>
      </c>
      <c r="G53" s="306">
        <v>0</v>
      </c>
      <c r="H53" s="303">
        <v>94</v>
      </c>
      <c r="I53" s="304">
        <v>94</v>
      </c>
      <c r="J53" s="307">
        <v>94</v>
      </c>
      <c r="K53" s="306">
        <v>4</v>
      </c>
      <c r="L53" s="303">
        <v>14</v>
      </c>
      <c r="M53" s="304">
        <v>10</v>
      </c>
      <c r="N53" s="305">
        <v>2.5</v>
      </c>
      <c r="O53" s="306">
        <v>38</v>
      </c>
      <c r="P53" s="303">
        <v>70</v>
      </c>
      <c r="Q53" s="304">
        <v>32</v>
      </c>
      <c r="R53" s="308">
        <v>0.8421052631578947</v>
      </c>
      <c r="S53" s="92"/>
    </row>
    <row r="54" spans="1:19" s="21" customFormat="1" ht="12.75">
      <c r="A54" s="334"/>
      <c r="B54" s="100" t="s">
        <v>33</v>
      </c>
      <c r="C54" s="309">
        <v>0</v>
      </c>
      <c r="D54" s="303">
        <v>0</v>
      </c>
      <c r="E54" s="304">
        <v>0</v>
      </c>
      <c r="F54" s="305">
        <v>0</v>
      </c>
      <c r="G54" s="310">
        <v>0</v>
      </c>
      <c r="H54" s="303">
        <v>0</v>
      </c>
      <c r="I54" s="304">
        <v>0</v>
      </c>
      <c r="J54" s="307">
        <v>0</v>
      </c>
      <c r="K54" s="310">
        <v>0</v>
      </c>
      <c r="L54" s="303">
        <v>0</v>
      </c>
      <c r="M54" s="304">
        <v>0</v>
      </c>
      <c r="N54" s="305">
        <v>0</v>
      </c>
      <c r="O54" s="306">
        <v>0</v>
      </c>
      <c r="P54" s="303">
        <v>0</v>
      </c>
      <c r="Q54" s="304">
        <v>0</v>
      </c>
      <c r="R54" s="308">
        <v>0</v>
      </c>
      <c r="S54" s="65"/>
    </row>
    <row r="55" spans="1:19" s="19" customFormat="1" ht="12.75">
      <c r="A55" s="334" t="s">
        <v>22</v>
      </c>
      <c r="B55" s="83" t="s">
        <v>48</v>
      </c>
      <c r="C55" s="302">
        <v>12</v>
      </c>
      <c r="D55" s="303">
        <v>28</v>
      </c>
      <c r="E55" s="304">
        <v>16</v>
      </c>
      <c r="F55" s="305">
        <v>1.3333333333333335</v>
      </c>
      <c r="G55" s="306">
        <v>23</v>
      </c>
      <c r="H55" s="303">
        <v>123</v>
      </c>
      <c r="I55" s="304">
        <v>100</v>
      </c>
      <c r="J55" s="307">
        <v>4.3478260869565215</v>
      </c>
      <c r="K55" s="306">
        <v>14</v>
      </c>
      <c r="L55" s="303">
        <v>30</v>
      </c>
      <c r="M55" s="304">
        <v>16</v>
      </c>
      <c r="N55" s="305">
        <v>1.1428571428571428</v>
      </c>
      <c r="O55" s="306">
        <v>112</v>
      </c>
      <c r="P55" s="303">
        <v>88</v>
      </c>
      <c r="Q55" s="304">
        <v>-24</v>
      </c>
      <c r="R55" s="308">
        <v>-0.2142857142857143</v>
      </c>
      <c r="S55" s="93"/>
    </row>
    <row r="56" spans="1:19" ht="12.75">
      <c r="A56" s="334"/>
      <c r="B56" s="83" t="s">
        <v>49</v>
      </c>
      <c r="C56" s="302">
        <v>0</v>
      </c>
      <c r="D56" s="303">
        <v>0</v>
      </c>
      <c r="E56" s="304">
        <v>0</v>
      </c>
      <c r="F56" s="305">
        <v>0</v>
      </c>
      <c r="G56" s="306">
        <v>0</v>
      </c>
      <c r="H56" s="303">
        <v>0</v>
      </c>
      <c r="I56" s="304">
        <v>0</v>
      </c>
      <c r="J56" s="307">
        <v>0</v>
      </c>
      <c r="K56" s="306">
        <v>16</v>
      </c>
      <c r="L56" s="303">
        <v>71</v>
      </c>
      <c r="M56" s="304">
        <v>55</v>
      </c>
      <c r="N56" s="305">
        <v>3.4375</v>
      </c>
      <c r="O56" s="306">
        <v>73</v>
      </c>
      <c r="P56" s="303">
        <v>459</v>
      </c>
      <c r="Q56" s="304">
        <v>386</v>
      </c>
      <c r="R56" s="308">
        <v>5.287671232876712</v>
      </c>
      <c r="S56" s="92"/>
    </row>
    <row r="57" spans="1:19" ht="12.75">
      <c r="A57" s="334"/>
      <c r="B57" s="83" t="s">
        <v>50</v>
      </c>
      <c r="C57" s="302">
        <v>228</v>
      </c>
      <c r="D57" s="303">
        <v>336</v>
      </c>
      <c r="E57" s="304">
        <v>108</v>
      </c>
      <c r="F57" s="305">
        <v>0.4736842105263157</v>
      </c>
      <c r="G57" s="306">
        <v>966</v>
      </c>
      <c r="H57" s="303">
        <v>962</v>
      </c>
      <c r="I57" s="304">
        <v>-4</v>
      </c>
      <c r="J57" s="307">
        <v>-0.0041407867494823725</v>
      </c>
      <c r="K57" s="306">
        <v>761</v>
      </c>
      <c r="L57" s="303">
        <v>738</v>
      </c>
      <c r="M57" s="304">
        <v>-23</v>
      </c>
      <c r="N57" s="305">
        <v>-0.030223390275952666</v>
      </c>
      <c r="O57" s="306">
        <v>2553</v>
      </c>
      <c r="P57" s="303">
        <v>2057</v>
      </c>
      <c r="Q57" s="304">
        <v>-496</v>
      </c>
      <c r="R57" s="308">
        <v>-0.19428123775949868</v>
      </c>
      <c r="S57" s="92"/>
    </row>
    <row r="58" spans="1:19" ht="12.75">
      <c r="A58" s="334"/>
      <c r="B58" s="83" t="s">
        <v>51</v>
      </c>
      <c r="C58" s="302">
        <v>22</v>
      </c>
      <c r="D58" s="303">
        <v>11</v>
      </c>
      <c r="E58" s="304">
        <v>-11</v>
      </c>
      <c r="F58" s="305">
        <v>-0.5</v>
      </c>
      <c r="G58" s="306">
        <v>6619</v>
      </c>
      <c r="H58" s="303">
        <v>6764</v>
      </c>
      <c r="I58" s="304">
        <v>145</v>
      </c>
      <c r="J58" s="307">
        <v>0.021906632421816008</v>
      </c>
      <c r="K58" s="306">
        <v>33</v>
      </c>
      <c r="L58" s="303">
        <v>33</v>
      </c>
      <c r="M58" s="304">
        <v>0</v>
      </c>
      <c r="N58" s="305">
        <v>0</v>
      </c>
      <c r="O58" s="306">
        <v>95</v>
      </c>
      <c r="P58" s="303">
        <v>251</v>
      </c>
      <c r="Q58" s="304">
        <v>156</v>
      </c>
      <c r="R58" s="308">
        <v>1.642105263157895</v>
      </c>
      <c r="S58" s="92"/>
    </row>
    <row r="59" spans="1:19" ht="12.75">
      <c r="A59" s="334"/>
      <c r="B59" s="83" t="s">
        <v>54</v>
      </c>
      <c r="C59" s="302">
        <v>32</v>
      </c>
      <c r="D59" s="303">
        <v>11</v>
      </c>
      <c r="E59" s="304">
        <v>-21</v>
      </c>
      <c r="F59" s="305">
        <v>-0.65625</v>
      </c>
      <c r="G59" s="306">
        <v>76</v>
      </c>
      <c r="H59" s="303">
        <v>22</v>
      </c>
      <c r="I59" s="304">
        <v>-54</v>
      </c>
      <c r="J59" s="307">
        <v>-0.7105263157894737</v>
      </c>
      <c r="K59" s="306">
        <v>101</v>
      </c>
      <c r="L59" s="303">
        <v>82</v>
      </c>
      <c r="M59" s="304">
        <v>-19</v>
      </c>
      <c r="N59" s="305">
        <v>-0.18811881188118806</v>
      </c>
      <c r="O59" s="306">
        <v>174</v>
      </c>
      <c r="P59" s="303">
        <v>145</v>
      </c>
      <c r="Q59" s="304">
        <v>-29</v>
      </c>
      <c r="R59" s="308">
        <v>-0.16666666666666663</v>
      </c>
      <c r="S59" s="92"/>
    </row>
    <row r="60" spans="1:19" ht="12.75">
      <c r="A60" s="334"/>
      <c r="B60" s="83" t="s">
        <v>52</v>
      </c>
      <c r="C60" s="302">
        <v>265</v>
      </c>
      <c r="D60" s="303">
        <v>281</v>
      </c>
      <c r="E60" s="304">
        <v>16</v>
      </c>
      <c r="F60" s="305">
        <v>0.060377358490566024</v>
      </c>
      <c r="G60" s="306">
        <v>687</v>
      </c>
      <c r="H60" s="303">
        <v>514</v>
      </c>
      <c r="I60" s="304">
        <v>-173</v>
      </c>
      <c r="J60" s="307">
        <v>-0.25181950509461426</v>
      </c>
      <c r="K60" s="306">
        <v>602</v>
      </c>
      <c r="L60" s="303">
        <v>356</v>
      </c>
      <c r="M60" s="304">
        <v>-246</v>
      </c>
      <c r="N60" s="305">
        <v>-0.40863787375415284</v>
      </c>
      <c r="O60" s="306">
        <v>1781</v>
      </c>
      <c r="P60" s="303">
        <v>999</v>
      </c>
      <c r="Q60" s="304">
        <v>-782</v>
      </c>
      <c r="R60" s="308">
        <v>-0.4390791690061763</v>
      </c>
      <c r="S60" s="92"/>
    </row>
    <row r="61" spans="1:19" ht="12.75">
      <c r="A61" s="334"/>
      <c r="B61" s="87" t="s">
        <v>53</v>
      </c>
      <c r="C61" s="309">
        <v>96</v>
      </c>
      <c r="D61" s="303">
        <v>86</v>
      </c>
      <c r="E61" s="304">
        <v>-10</v>
      </c>
      <c r="F61" s="305">
        <v>-0.10416666666666663</v>
      </c>
      <c r="G61" s="310">
        <v>271</v>
      </c>
      <c r="H61" s="303">
        <v>174</v>
      </c>
      <c r="I61" s="304">
        <v>-97</v>
      </c>
      <c r="J61" s="307">
        <v>-0.3579335793357934</v>
      </c>
      <c r="K61" s="310">
        <v>535</v>
      </c>
      <c r="L61" s="303">
        <v>490</v>
      </c>
      <c r="M61" s="304">
        <v>-45</v>
      </c>
      <c r="N61" s="305">
        <v>-0.08411214953271029</v>
      </c>
      <c r="O61" s="306">
        <v>1622</v>
      </c>
      <c r="P61" s="303">
        <v>1344</v>
      </c>
      <c r="Q61" s="304">
        <v>-278</v>
      </c>
      <c r="R61" s="308">
        <v>-0.1713933415536375</v>
      </c>
      <c r="S61" s="92"/>
    </row>
    <row r="62" spans="1:19" s="21" customFormat="1" ht="12.75">
      <c r="A62" s="334"/>
      <c r="B62" s="100" t="s">
        <v>34</v>
      </c>
      <c r="C62" s="302">
        <v>198</v>
      </c>
      <c r="D62" s="303">
        <v>162</v>
      </c>
      <c r="E62" s="304">
        <v>-36</v>
      </c>
      <c r="F62" s="305">
        <v>-0.18181818181818177</v>
      </c>
      <c r="G62" s="306">
        <v>245</v>
      </c>
      <c r="H62" s="303">
        <v>230</v>
      </c>
      <c r="I62" s="304">
        <v>-15</v>
      </c>
      <c r="J62" s="307">
        <v>-0.061224489795918324</v>
      </c>
      <c r="K62" s="306">
        <v>249</v>
      </c>
      <c r="L62" s="303">
        <v>210</v>
      </c>
      <c r="M62" s="304">
        <v>-39</v>
      </c>
      <c r="N62" s="305">
        <v>-0.15662650602409633</v>
      </c>
      <c r="O62" s="310">
        <v>515</v>
      </c>
      <c r="P62" s="303">
        <v>354</v>
      </c>
      <c r="Q62" s="304">
        <v>-161</v>
      </c>
      <c r="R62" s="308">
        <v>-0.3126213592233009</v>
      </c>
      <c r="S62" s="65"/>
    </row>
    <row r="63" spans="1:19" s="19" customFormat="1" ht="12.75">
      <c r="A63" s="334" t="s">
        <v>23</v>
      </c>
      <c r="B63" s="83" t="s">
        <v>55</v>
      </c>
      <c r="C63" s="302">
        <v>188</v>
      </c>
      <c r="D63" s="303">
        <v>251</v>
      </c>
      <c r="E63" s="304">
        <v>63</v>
      </c>
      <c r="F63" s="305">
        <v>0.3351063829787233</v>
      </c>
      <c r="G63" s="306">
        <v>417</v>
      </c>
      <c r="H63" s="303">
        <v>399</v>
      </c>
      <c r="I63" s="304">
        <v>-18</v>
      </c>
      <c r="J63" s="307">
        <v>-0.043165467625899234</v>
      </c>
      <c r="K63" s="306">
        <v>735</v>
      </c>
      <c r="L63" s="303">
        <v>868</v>
      </c>
      <c r="M63" s="304">
        <v>133</v>
      </c>
      <c r="N63" s="305">
        <v>0.18095238095238098</v>
      </c>
      <c r="O63" s="310">
        <v>3752</v>
      </c>
      <c r="P63" s="303">
        <v>3986</v>
      </c>
      <c r="Q63" s="304">
        <v>234</v>
      </c>
      <c r="R63" s="308">
        <v>0.062366737739872</v>
      </c>
      <c r="S63" s="93"/>
    </row>
    <row r="64" spans="1:19" ht="12.75">
      <c r="A64" s="334"/>
      <c r="B64" s="83" t="s">
        <v>28</v>
      </c>
      <c r="C64" s="302">
        <v>151</v>
      </c>
      <c r="D64" s="303">
        <v>99</v>
      </c>
      <c r="E64" s="304">
        <v>-52</v>
      </c>
      <c r="F64" s="305">
        <v>-0.3443708609271523</v>
      </c>
      <c r="G64" s="306">
        <v>715</v>
      </c>
      <c r="H64" s="303">
        <v>357</v>
      </c>
      <c r="I64" s="304">
        <v>-358</v>
      </c>
      <c r="J64" s="307">
        <v>-0.5006993006993007</v>
      </c>
      <c r="K64" s="306">
        <v>253</v>
      </c>
      <c r="L64" s="303">
        <v>174</v>
      </c>
      <c r="M64" s="304">
        <v>-79</v>
      </c>
      <c r="N64" s="305">
        <v>-0.31225296442687744</v>
      </c>
      <c r="O64" s="310">
        <v>665</v>
      </c>
      <c r="P64" s="303">
        <v>358</v>
      </c>
      <c r="Q64" s="304">
        <v>-307</v>
      </c>
      <c r="R64" s="308">
        <v>-0.4616541353383459</v>
      </c>
      <c r="S64" s="92"/>
    </row>
    <row r="65" spans="1:19" s="21" customFormat="1" ht="12.75">
      <c r="A65" s="334"/>
      <c r="B65" s="119" t="s">
        <v>38</v>
      </c>
      <c r="C65" s="309">
        <v>638</v>
      </c>
      <c r="D65" s="303">
        <v>981</v>
      </c>
      <c r="E65" s="304">
        <v>343</v>
      </c>
      <c r="F65" s="305">
        <v>0.5376175548589341</v>
      </c>
      <c r="G65" s="310">
        <v>1068</v>
      </c>
      <c r="H65" s="303">
        <v>1588</v>
      </c>
      <c r="I65" s="304">
        <v>520</v>
      </c>
      <c r="J65" s="307">
        <v>0.48689138576779034</v>
      </c>
      <c r="K65" s="310">
        <v>426</v>
      </c>
      <c r="L65" s="303">
        <v>470</v>
      </c>
      <c r="M65" s="304">
        <v>44</v>
      </c>
      <c r="N65" s="305">
        <v>0.10328638497652576</v>
      </c>
      <c r="O65" s="310">
        <v>1108</v>
      </c>
      <c r="P65" s="303">
        <v>1290</v>
      </c>
      <c r="Q65" s="304">
        <v>182</v>
      </c>
      <c r="R65" s="308">
        <v>0.16425992779783383</v>
      </c>
      <c r="S65" s="65"/>
    </row>
    <row r="66" spans="1:19" s="73" customFormat="1" ht="12.75">
      <c r="A66" s="120" t="s">
        <v>37</v>
      </c>
      <c r="B66" s="100" t="s">
        <v>35</v>
      </c>
      <c r="C66" s="309">
        <v>288</v>
      </c>
      <c r="D66" s="303">
        <v>301</v>
      </c>
      <c r="E66" s="304">
        <v>13</v>
      </c>
      <c r="F66" s="305">
        <v>0.04513888888888884</v>
      </c>
      <c r="G66" s="310">
        <v>502</v>
      </c>
      <c r="H66" s="303">
        <v>551</v>
      </c>
      <c r="I66" s="304">
        <v>49</v>
      </c>
      <c r="J66" s="307">
        <v>0.09760956175298796</v>
      </c>
      <c r="K66" s="310">
        <v>39</v>
      </c>
      <c r="L66" s="303">
        <v>50</v>
      </c>
      <c r="M66" s="304">
        <v>11</v>
      </c>
      <c r="N66" s="305">
        <v>0.28205128205128216</v>
      </c>
      <c r="O66" s="310">
        <v>86</v>
      </c>
      <c r="P66" s="303">
        <v>95</v>
      </c>
      <c r="Q66" s="304">
        <v>9</v>
      </c>
      <c r="R66" s="308">
        <v>0.10465116279069764</v>
      </c>
      <c r="S66" s="94"/>
    </row>
    <row r="67" spans="1:19" s="19" customFormat="1" ht="12.75">
      <c r="A67" s="334" t="s">
        <v>27</v>
      </c>
      <c r="B67" s="83" t="s">
        <v>56</v>
      </c>
      <c r="C67" s="302">
        <v>113</v>
      </c>
      <c r="D67" s="303">
        <v>104</v>
      </c>
      <c r="E67" s="304">
        <v>-9</v>
      </c>
      <c r="F67" s="305">
        <v>-0.07964601769911506</v>
      </c>
      <c r="G67" s="306">
        <v>170</v>
      </c>
      <c r="H67" s="303">
        <v>141</v>
      </c>
      <c r="I67" s="304">
        <v>-29</v>
      </c>
      <c r="J67" s="307">
        <v>-0.1705882352941176</v>
      </c>
      <c r="K67" s="306">
        <v>255</v>
      </c>
      <c r="L67" s="303">
        <v>283</v>
      </c>
      <c r="M67" s="304">
        <v>28</v>
      </c>
      <c r="N67" s="305">
        <v>0.1098039215686275</v>
      </c>
      <c r="O67" s="310">
        <v>498</v>
      </c>
      <c r="P67" s="303">
        <v>414</v>
      </c>
      <c r="Q67" s="304">
        <v>-84</v>
      </c>
      <c r="R67" s="308">
        <v>-0.1686746987951807</v>
      </c>
      <c r="S67" s="93"/>
    </row>
    <row r="68" spans="1:19" s="21" customFormat="1" ht="12.75">
      <c r="A68" s="334"/>
      <c r="B68" s="100" t="s">
        <v>36</v>
      </c>
      <c r="C68" s="309">
        <v>698</v>
      </c>
      <c r="D68" s="303">
        <v>611</v>
      </c>
      <c r="E68" s="304">
        <v>-87</v>
      </c>
      <c r="F68" s="305">
        <v>-0.12464183381088823</v>
      </c>
      <c r="G68" s="310">
        <v>1424</v>
      </c>
      <c r="H68" s="303">
        <v>1183</v>
      </c>
      <c r="I68" s="304">
        <v>-241</v>
      </c>
      <c r="J68" s="307">
        <v>-0.1692415730337079</v>
      </c>
      <c r="K68" s="310">
        <v>466</v>
      </c>
      <c r="L68" s="303">
        <v>529</v>
      </c>
      <c r="M68" s="304">
        <v>63</v>
      </c>
      <c r="N68" s="305">
        <v>0.13519313304721026</v>
      </c>
      <c r="O68" s="310">
        <v>1516</v>
      </c>
      <c r="P68" s="303">
        <v>2245</v>
      </c>
      <c r="Q68" s="304">
        <v>729</v>
      </c>
      <c r="R68" s="308">
        <v>0.4808707124010554</v>
      </c>
      <c r="S68" s="65"/>
    </row>
    <row r="69" spans="1:19" s="19" customFormat="1" ht="12.75">
      <c r="A69" s="334" t="s">
        <v>25</v>
      </c>
      <c r="B69" s="83" t="s">
        <v>57</v>
      </c>
      <c r="C69" s="302">
        <v>49</v>
      </c>
      <c r="D69" s="303">
        <v>68</v>
      </c>
      <c r="E69" s="304">
        <v>19</v>
      </c>
      <c r="F69" s="305">
        <v>0.3877551020408163</v>
      </c>
      <c r="G69" s="306">
        <v>161</v>
      </c>
      <c r="H69" s="303">
        <v>193</v>
      </c>
      <c r="I69" s="304">
        <v>32</v>
      </c>
      <c r="J69" s="307">
        <v>0.1987577639751552</v>
      </c>
      <c r="K69" s="306">
        <v>75</v>
      </c>
      <c r="L69" s="303">
        <v>61</v>
      </c>
      <c r="M69" s="304">
        <v>-14</v>
      </c>
      <c r="N69" s="305">
        <v>-0.18666666666666665</v>
      </c>
      <c r="O69" s="310">
        <v>435</v>
      </c>
      <c r="P69" s="303">
        <v>187</v>
      </c>
      <c r="Q69" s="304">
        <v>-248</v>
      </c>
      <c r="R69" s="308">
        <v>-0.5701149425287356</v>
      </c>
      <c r="S69" s="93"/>
    </row>
    <row r="70" spans="1:19" s="74" customFormat="1" ht="12.75">
      <c r="A70" s="335"/>
      <c r="B70" s="84" t="s">
        <v>29</v>
      </c>
      <c r="C70" s="311">
        <v>1199</v>
      </c>
      <c r="D70" s="312">
        <v>991</v>
      </c>
      <c r="E70" s="313">
        <v>-208</v>
      </c>
      <c r="F70" s="314">
        <v>-0.17347789824854043</v>
      </c>
      <c r="G70" s="315">
        <v>2262</v>
      </c>
      <c r="H70" s="312">
        <v>1909</v>
      </c>
      <c r="I70" s="313">
        <v>-353</v>
      </c>
      <c r="J70" s="316">
        <v>-0.15605658709106984</v>
      </c>
      <c r="K70" s="315">
        <v>791</v>
      </c>
      <c r="L70" s="312">
        <v>1067</v>
      </c>
      <c r="M70" s="313">
        <v>276</v>
      </c>
      <c r="N70" s="314">
        <v>0.34892541087231344</v>
      </c>
      <c r="O70" s="315">
        <v>1618</v>
      </c>
      <c r="P70" s="312">
        <v>3117</v>
      </c>
      <c r="Q70" s="313">
        <v>1499</v>
      </c>
      <c r="R70" s="317">
        <v>0.926452410383189</v>
      </c>
      <c r="S70" s="96"/>
    </row>
    <row r="71" spans="1:19" s="37" customFormat="1" ht="12">
      <c r="A71" s="35"/>
      <c r="B71" s="99" t="s">
        <v>6</v>
      </c>
      <c r="C71" s="318">
        <v>6432</v>
      </c>
      <c r="D71" s="319">
        <v>6503</v>
      </c>
      <c r="E71" s="319">
        <v>71</v>
      </c>
      <c r="F71" s="320">
        <v>0.011038557213930433</v>
      </c>
      <c r="G71" s="321">
        <v>23831</v>
      </c>
      <c r="H71" s="319">
        <v>22509</v>
      </c>
      <c r="I71" s="319">
        <v>-1322</v>
      </c>
      <c r="J71" s="322">
        <v>-0.0554739624858378</v>
      </c>
      <c r="K71" s="321">
        <v>6186</v>
      </c>
      <c r="L71" s="319">
        <v>6774</v>
      </c>
      <c r="M71" s="319">
        <v>588</v>
      </c>
      <c r="N71" s="320">
        <v>0.09505334626576145</v>
      </c>
      <c r="O71" s="321">
        <v>21099</v>
      </c>
      <c r="P71" s="319">
        <v>25451</v>
      </c>
      <c r="Q71" s="319">
        <v>4352</v>
      </c>
      <c r="R71" s="323">
        <v>0.2062656997961989</v>
      </c>
      <c r="S71" s="95"/>
    </row>
    <row r="72" spans="2:18" s="5" customFormat="1" ht="12.75">
      <c r="B72" s="10"/>
      <c r="C72" s="11"/>
      <c r="D72" s="11"/>
      <c r="E72" s="11"/>
      <c r="F72" s="24"/>
      <c r="G72" s="11"/>
      <c r="H72" s="11"/>
      <c r="I72" s="11"/>
      <c r="J72" s="24"/>
      <c r="K72" s="11"/>
      <c r="L72" s="11"/>
      <c r="M72" s="11"/>
      <c r="N72" s="24"/>
      <c r="O72" s="11"/>
      <c r="P72" s="11"/>
      <c r="Q72" s="11"/>
      <c r="R72" s="24"/>
    </row>
  </sheetData>
  <mergeCells count="36">
    <mergeCell ref="A55:A62"/>
    <mergeCell ref="A63:A65"/>
    <mergeCell ref="A67:A68"/>
    <mergeCell ref="A69:A70"/>
    <mergeCell ref="A42:A44"/>
    <mergeCell ref="A45:A46"/>
    <mergeCell ref="A47:A51"/>
    <mergeCell ref="A52:A54"/>
    <mergeCell ref="A37:R37"/>
    <mergeCell ref="A38:R38"/>
    <mergeCell ref="A39:A41"/>
    <mergeCell ref="B39:B41"/>
    <mergeCell ref="C39:J39"/>
    <mergeCell ref="K39:R39"/>
    <mergeCell ref="C40:F40"/>
    <mergeCell ref="G40:J40"/>
    <mergeCell ref="K40:N40"/>
    <mergeCell ref="O40:R40"/>
    <mergeCell ref="A1:R1"/>
    <mergeCell ref="A2:R2"/>
    <mergeCell ref="K3:R3"/>
    <mergeCell ref="C4:F4"/>
    <mergeCell ref="G4:J4"/>
    <mergeCell ref="K4:N4"/>
    <mergeCell ref="O4:R4"/>
    <mergeCell ref="B3:B5"/>
    <mergeCell ref="A3:A5"/>
    <mergeCell ref="C3:J3"/>
    <mergeCell ref="A6:A8"/>
    <mergeCell ref="A9:A10"/>
    <mergeCell ref="A11:A15"/>
    <mergeCell ref="A16:A18"/>
    <mergeCell ref="A19:A26"/>
    <mergeCell ref="A27:A29"/>
    <mergeCell ref="A31:A32"/>
    <mergeCell ref="A33:A34"/>
  </mergeCells>
  <printOptions horizontalCentered="1" verticalCentered="1"/>
  <pageMargins left="0.1968503937007874" right="0.2362204724409449" top="0.35433070866141736" bottom="0.5511811023622047" header="0.15748031496062992" footer="0.31496062992125984"/>
  <pageSetup horizontalDpi="600" verticalDpi="600" orientation="landscape" paperSize="9" scale="90" r:id="rId1"/>
  <headerFooter alignWithMargins="0">
    <oddHeader>&amp;C&amp;"Comic Sans MS,Bold"Regione Siciliana - Assessorato Turismo - Osservatorio Turistico</oddHeader>
    <oddFooter>&amp;L&amp;"Comic Sans MS,Regular Corsivo"&amp;8server &amp;F&amp;A&amp;C&amp;"Comic Sans MS,Regular"&amp;9In caso di utilizzo dei dati, pregasi citare la fonte&amp;R&amp;"Comic Sans MS,Regular"Pagina &amp;P di &amp;N</oddFooter>
  </headerFooter>
  <rowBreaks count="1" manualBreakCount="1">
    <brk id="3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72"/>
  <sheetViews>
    <sheetView view="pageBreakPreview" zoomScale="70" zoomScaleNormal="75" zoomScaleSheetLayoutView="70" workbookViewId="0" topLeftCell="A1">
      <pane xSplit="2" ySplit="5" topLeftCell="C30" activePane="bottomRight" state="frozen"/>
      <selection pane="topLeft" activeCell="C42" sqref="C42:R71"/>
      <selection pane="topRight" activeCell="C42" sqref="C42:R71"/>
      <selection pane="bottomLeft" activeCell="C42" sqref="C42:R71"/>
      <selection pane="bottomRight" activeCell="C42" sqref="C42:R71"/>
    </sheetView>
  </sheetViews>
  <sheetFormatPr defaultColWidth="9.625" defaultRowHeight="12.75"/>
  <cols>
    <col min="1" max="1" width="6.00390625" style="3" bestFit="1" customWidth="1"/>
    <col min="2" max="2" width="18.375" style="8" customWidth="1"/>
    <col min="3" max="3" width="9.625" style="9" customWidth="1"/>
    <col min="4" max="4" width="9.625" style="7" customWidth="1"/>
    <col min="5" max="5" width="8.75390625" style="7" customWidth="1"/>
    <col min="6" max="6" width="11.125" style="25" customWidth="1"/>
    <col min="7" max="8" width="9.625" style="7" customWidth="1"/>
    <col min="9" max="9" width="8.75390625" style="7" customWidth="1"/>
    <col min="10" max="10" width="11.125" style="25" customWidth="1"/>
    <col min="11" max="12" width="9.625" style="7" customWidth="1"/>
    <col min="13" max="13" width="8.75390625" style="7" customWidth="1"/>
    <col min="14" max="14" width="11.125" style="25" customWidth="1"/>
    <col min="15" max="16" width="9.625" style="7" customWidth="1"/>
    <col min="17" max="17" width="11.625" style="7" customWidth="1"/>
    <col min="18" max="18" width="11.125" style="25" customWidth="1"/>
    <col min="19" max="16384" width="9.625" style="3" customWidth="1"/>
  </cols>
  <sheetData>
    <row r="1" spans="1:55" s="1" customFormat="1" ht="19.5" thickBot="1" thickTop="1">
      <c r="A1" s="338" t="s">
        <v>58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40"/>
      <c r="S1" s="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16" customFormat="1" ht="15.75">
      <c r="A2" s="341" t="s">
        <v>11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  <c r="S2" s="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s="2" customFormat="1" ht="12.75" customHeight="1">
      <c r="A3" s="344" t="s">
        <v>19</v>
      </c>
      <c r="B3" s="347" t="s">
        <v>5</v>
      </c>
      <c r="C3" s="349" t="s">
        <v>2</v>
      </c>
      <c r="D3" s="350"/>
      <c r="E3" s="350"/>
      <c r="F3" s="350"/>
      <c r="G3" s="350"/>
      <c r="H3" s="350"/>
      <c r="I3" s="350"/>
      <c r="J3" s="351"/>
      <c r="K3" s="352" t="s">
        <v>4</v>
      </c>
      <c r="L3" s="353"/>
      <c r="M3" s="353"/>
      <c r="N3" s="353"/>
      <c r="O3" s="353"/>
      <c r="P3" s="353"/>
      <c r="Q3" s="353"/>
      <c r="R3" s="354"/>
      <c r="S3" s="1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12.75">
      <c r="A4" s="345"/>
      <c r="B4" s="333"/>
      <c r="C4" s="355" t="s">
        <v>0</v>
      </c>
      <c r="D4" s="355"/>
      <c r="E4" s="355"/>
      <c r="F4" s="355"/>
      <c r="G4" s="355" t="s">
        <v>1</v>
      </c>
      <c r="H4" s="355"/>
      <c r="I4" s="355"/>
      <c r="J4" s="356"/>
      <c r="K4" s="357" t="s">
        <v>0</v>
      </c>
      <c r="L4" s="355"/>
      <c r="M4" s="355"/>
      <c r="N4" s="355"/>
      <c r="O4" s="355" t="s">
        <v>1</v>
      </c>
      <c r="P4" s="355"/>
      <c r="Q4" s="355"/>
      <c r="R4" s="358"/>
      <c r="S4" s="1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s="77" customFormat="1" ht="13.5" thickBot="1">
      <c r="A5" s="346"/>
      <c r="B5" s="348"/>
      <c r="C5" s="26">
        <v>1998</v>
      </c>
      <c r="D5" s="27">
        <v>1999</v>
      </c>
      <c r="E5" s="28" t="s">
        <v>61</v>
      </c>
      <c r="F5" s="28" t="s">
        <v>3</v>
      </c>
      <c r="G5" s="26">
        <v>1998</v>
      </c>
      <c r="H5" s="29">
        <v>1999</v>
      </c>
      <c r="I5" s="28" t="s">
        <v>61</v>
      </c>
      <c r="J5" s="128" t="s">
        <v>3</v>
      </c>
      <c r="K5" s="30">
        <v>1998</v>
      </c>
      <c r="L5" s="27">
        <v>1999</v>
      </c>
      <c r="M5" s="28" t="s">
        <v>61</v>
      </c>
      <c r="N5" s="28" t="s">
        <v>3</v>
      </c>
      <c r="O5" s="26">
        <v>1998</v>
      </c>
      <c r="P5" s="29">
        <v>1999</v>
      </c>
      <c r="Q5" s="28" t="s">
        <v>61</v>
      </c>
      <c r="R5" s="31" t="s">
        <v>3</v>
      </c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</row>
    <row r="6" spans="1:55" s="19" customFormat="1" ht="13.5" thickTop="1">
      <c r="A6" s="363" t="s">
        <v>21</v>
      </c>
      <c r="B6" s="82" t="s">
        <v>39</v>
      </c>
      <c r="C6" s="122">
        <v>11457</v>
      </c>
      <c r="D6" s="105">
        <v>12644</v>
      </c>
      <c r="E6" s="117">
        <v>1187</v>
      </c>
      <c r="F6" s="133">
        <v>0.10360478310203369</v>
      </c>
      <c r="G6" s="104">
        <v>17193</v>
      </c>
      <c r="H6" s="105">
        <v>19757</v>
      </c>
      <c r="I6" s="117">
        <v>2564</v>
      </c>
      <c r="J6" s="129">
        <v>0.1491304600709591</v>
      </c>
      <c r="K6" s="104">
        <v>20101</v>
      </c>
      <c r="L6" s="105">
        <v>21688</v>
      </c>
      <c r="M6" s="117">
        <v>1587</v>
      </c>
      <c r="N6" s="133">
        <v>0.07895129595542505</v>
      </c>
      <c r="O6" s="104">
        <v>25454</v>
      </c>
      <c r="P6" s="105">
        <v>26726</v>
      </c>
      <c r="Q6" s="117">
        <v>1272</v>
      </c>
      <c r="R6" s="133">
        <v>0.04997249941070159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4" customFormat="1" ht="12.75">
      <c r="A7" s="337"/>
      <c r="B7" s="83" t="s">
        <v>40</v>
      </c>
      <c r="C7" s="123">
        <v>7097</v>
      </c>
      <c r="D7" s="38">
        <v>6846</v>
      </c>
      <c r="E7" s="6">
        <v>-251</v>
      </c>
      <c r="F7" s="134">
        <v>-0.03536705650274763</v>
      </c>
      <c r="G7" s="39">
        <v>35107</v>
      </c>
      <c r="H7" s="38">
        <v>34531</v>
      </c>
      <c r="I7" s="6">
        <v>-576</v>
      </c>
      <c r="J7" s="130">
        <v>-0.01640698436209298</v>
      </c>
      <c r="K7" s="39">
        <v>3401</v>
      </c>
      <c r="L7" s="38">
        <v>2974</v>
      </c>
      <c r="M7" s="6">
        <v>-427</v>
      </c>
      <c r="N7" s="134">
        <v>-0.12555130843869455</v>
      </c>
      <c r="O7" s="39">
        <v>19469</v>
      </c>
      <c r="P7" s="38">
        <v>15961</v>
      </c>
      <c r="Q7" s="6">
        <v>-3508</v>
      </c>
      <c r="R7" s="134">
        <v>-0.1801838820689301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21" customFormat="1" ht="12.75">
      <c r="A8" s="362"/>
      <c r="B8" s="84" t="s">
        <v>30</v>
      </c>
      <c r="C8" s="124">
        <v>2800</v>
      </c>
      <c r="D8" s="38">
        <v>2982</v>
      </c>
      <c r="E8" s="6">
        <v>182</v>
      </c>
      <c r="F8" s="134">
        <v>0.06499999999999995</v>
      </c>
      <c r="G8" s="40">
        <v>6249</v>
      </c>
      <c r="H8" s="38">
        <v>5491</v>
      </c>
      <c r="I8" s="6">
        <v>-758</v>
      </c>
      <c r="J8" s="130">
        <v>-0.12129940790526483</v>
      </c>
      <c r="K8" s="40">
        <v>2198</v>
      </c>
      <c r="L8" s="38">
        <v>2295</v>
      </c>
      <c r="M8" s="6">
        <v>97</v>
      </c>
      <c r="N8" s="134">
        <v>0.0441310282074614</v>
      </c>
      <c r="O8" s="39">
        <v>3210</v>
      </c>
      <c r="P8" s="38">
        <v>2655</v>
      </c>
      <c r="Q8" s="6">
        <v>-555</v>
      </c>
      <c r="R8" s="134">
        <v>-0.1728971962616822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19" customFormat="1" ht="12.75">
      <c r="A9" s="361" t="s">
        <v>26</v>
      </c>
      <c r="B9" s="85" t="s">
        <v>41</v>
      </c>
      <c r="C9" s="123">
        <v>595</v>
      </c>
      <c r="D9" s="38">
        <v>857</v>
      </c>
      <c r="E9" s="6">
        <v>262</v>
      </c>
      <c r="F9" s="134">
        <v>0.4403361344537815</v>
      </c>
      <c r="G9" s="39">
        <v>3428</v>
      </c>
      <c r="H9" s="38">
        <v>3644</v>
      </c>
      <c r="I9" s="6">
        <v>216</v>
      </c>
      <c r="J9" s="130">
        <v>0.06301050175029177</v>
      </c>
      <c r="K9" s="39">
        <v>171</v>
      </c>
      <c r="L9" s="38">
        <v>62</v>
      </c>
      <c r="M9" s="6">
        <v>-109</v>
      </c>
      <c r="N9" s="134">
        <v>-0.6374269005847953</v>
      </c>
      <c r="O9" s="39">
        <v>222</v>
      </c>
      <c r="P9" s="38">
        <v>129</v>
      </c>
      <c r="Q9" s="6">
        <v>-93</v>
      </c>
      <c r="R9" s="134">
        <v>-0.41891891891891897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21" customFormat="1" ht="12.75">
      <c r="A10" s="335"/>
      <c r="B10" s="86" t="s">
        <v>31</v>
      </c>
      <c r="C10" s="124">
        <v>2623</v>
      </c>
      <c r="D10" s="38">
        <v>2646</v>
      </c>
      <c r="E10" s="6">
        <v>23</v>
      </c>
      <c r="F10" s="134">
        <v>0.008768585589020272</v>
      </c>
      <c r="G10" s="40">
        <v>7127</v>
      </c>
      <c r="H10" s="38">
        <v>9680</v>
      </c>
      <c r="I10" s="6">
        <v>2553</v>
      </c>
      <c r="J10" s="130">
        <v>0.35821523782797815</v>
      </c>
      <c r="K10" s="40">
        <v>1036</v>
      </c>
      <c r="L10" s="38">
        <v>946</v>
      </c>
      <c r="M10" s="6">
        <v>-90</v>
      </c>
      <c r="N10" s="134">
        <v>-0.08687258687258692</v>
      </c>
      <c r="O10" s="39">
        <v>1204</v>
      </c>
      <c r="P10" s="38">
        <v>1477</v>
      </c>
      <c r="Q10" s="6">
        <v>273</v>
      </c>
      <c r="R10" s="134">
        <v>0.2267441860465116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19" customFormat="1" ht="12.75">
      <c r="A11" s="361" t="s">
        <v>20</v>
      </c>
      <c r="B11" s="85" t="s">
        <v>42</v>
      </c>
      <c r="C11" s="123">
        <v>11022</v>
      </c>
      <c r="D11" s="38">
        <v>13994</v>
      </c>
      <c r="E11" s="6">
        <v>2972</v>
      </c>
      <c r="F11" s="134">
        <v>0.26964253311558695</v>
      </c>
      <c r="G11" s="39">
        <v>29772</v>
      </c>
      <c r="H11" s="38">
        <v>29716</v>
      </c>
      <c r="I11" s="6">
        <v>-56</v>
      </c>
      <c r="J11" s="130">
        <v>-0.0018809619776971598</v>
      </c>
      <c r="K11" s="39">
        <v>4258</v>
      </c>
      <c r="L11" s="38">
        <v>5916</v>
      </c>
      <c r="M11" s="6">
        <v>1658</v>
      </c>
      <c r="N11" s="134">
        <v>0.3893846876467826</v>
      </c>
      <c r="O11" s="39">
        <v>13120</v>
      </c>
      <c r="P11" s="38">
        <v>14141</v>
      </c>
      <c r="Q11" s="6">
        <v>1021</v>
      </c>
      <c r="R11" s="134">
        <v>0.07782012195121957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s="334"/>
      <c r="B12" s="83" t="s">
        <v>43</v>
      </c>
      <c r="C12" s="123">
        <v>1014</v>
      </c>
      <c r="D12" s="38">
        <v>379</v>
      </c>
      <c r="E12" s="6">
        <v>-635</v>
      </c>
      <c r="F12" s="134">
        <v>-0.626232741617357</v>
      </c>
      <c r="G12" s="39">
        <v>1482</v>
      </c>
      <c r="H12" s="38">
        <v>643</v>
      </c>
      <c r="I12" s="6">
        <v>-839</v>
      </c>
      <c r="J12" s="130">
        <v>-0.5661268556005399</v>
      </c>
      <c r="K12" s="39">
        <v>1524</v>
      </c>
      <c r="L12" s="38">
        <v>156</v>
      </c>
      <c r="M12" s="6">
        <v>-1368</v>
      </c>
      <c r="N12" s="134">
        <v>-0.8976377952755905</v>
      </c>
      <c r="O12" s="39">
        <v>1561</v>
      </c>
      <c r="P12" s="38">
        <v>173</v>
      </c>
      <c r="Q12" s="6">
        <v>-1388</v>
      </c>
      <c r="R12" s="134">
        <v>-0.8891736066623959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2.75">
      <c r="A13" s="334"/>
      <c r="B13" s="83" t="s">
        <v>44</v>
      </c>
      <c r="C13" s="123">
        <v>16966</v>
      </c>
      <c r="D13" s="38">
        <v>16133</v>
      </c>
      <c r="E13" s="6">
        <v>-833</v>
      </c>
      <c r="F13" s="134">
        <v>-0.049098196392785565</v>
      </c>
      <c r="G13" s="39">
        <v>49198</v>
      </c>
      <c r="H13" s="38">
        <v>34110</v>
      </c>
      <c r="I13" s="6">
        <v>-15088</v>
      </c>
      <c r="J13" s="130">
        <v>-0.3066791332981016</v>
      </c>
      <c r="K13" s="39">
        <v>8632</v>
      </c>
      <c r="L13" s="38">
        <v>7914</v>
      </c>
      <c r="M13" s="6">
        <v>-718</v>
      </c>
      <c r="N13" s="134">
        <v>-0.08317886932344765</v>
      </c>
      <c r="O13" s="39">
        <v>19426</v>
      </c>
      <c r="P13" s="38">
        <v>16282</v>
      </c>
      <c r="Q13" s="6">
        <v>-3144</v>
      </c>
      <c r="R13" s="134">
        <v>-0.16184495006692057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2.75">
      <c r="A14" s="334"/>
      <c r="B14" s="83" t="s">
        <v>45</v>
      </c>
      <c r="C14" s="123">
        <v>1936</v>
      </c>
      <c r="D14" s="38">
        <v>1758</v>
      </c>
      <c r="E14" s="6">
        <v>-178</v>
      </c>
      <c r="F14" s="134">
        <v>-0.09194214876033058</v>
      </c>
      <c r="G14" s="39">
        <v>4426</v>
      </c>
      <c r="H14" s="38">
        <v>3747</v>
      </c>
      <c r="I14" s="6">
        <v>-679</v>
      </c>
      <c r="J14" s="130">
        <v>-0.15341165838228654</v>
      </c>
      <c r="K14" s="39">
        <v>318</v>
      </c>
      <c r="L14" s="38">
        <v>299</v>
      </c>
      <c r="M14" s="6">
        <v>-19</v>
      </c>
      <c r="N14" s="134">
        <v>-0.05974842767295596</v>
      </c>
      <c r="O14" s="39">
        <v>1060</v>
      </c>
      <c r="P14" s="38">
        <v>588</v>
      </c>
      <c r="Q14" s="6">
        <v>-472</v>
      </c>
      <c r="R14" s="134">
        <v>-0.44528301886792454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s="21" customFormat="1" ht="12.75">
      <c r="A15" s="335"/>
      <c r="B15" s="84" t="s">
        <v>32</v>
      </c>
      <c r="C15" s="124">
        <v>7266</v>
      </c>
      <c r="D15" s="38">
        <v>7084</v>
      </c>
      <c r="E15" s="6">
        <v>-182</v>
      </c>
      <c r="F15" s="134">
        <v>-0.025048169556840083</v>
      </c>
      <c r="G15" s="40">
        <v>15651</v>
      </c>
      <c r="H15" s="38">
        <v>16268</v>
      </c>
      <c r="I15" s="6">
        <v>617</v>
      </c>
      <c r="J15" s="130">
        <v>0.03942240112452877</v>
      </c>
      <c r="K15" s="40">
        <v>3604</v>
      </c>
      <c r="L15" s="38">
        <v>3186</v>
      </c>
      <c r="M15" s="6">
        <v>-418</v>
      </c>
      <c r="N15" s="134">
        <v>-0.11598224195338513</v>
      </c>
      <c r="O15" s="39">
        <v>7102</v>
      </c>
      <c r="P15" s="38">
        <v>13879</v>
      </c>
      <c r="Q15" s="6">
        <v>6777</v>
      </c>
      <c r="R15" s="134">
        <v>0.9542382427485216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19" customFormat="1" ht="12.75">
      <c r="A16" s="361" t="s">
        <v>24</v>
      </c>
      <c r="B16" s="85" t="s">
        <v>46</v>
      </c>
      <c r="C16" s="123">
        <v>1281</v>
      </c>
      <c r="D16" s="38">
        <v>1847</v>
      </c>
      <c r="E16" s="6">
        <v>566</v>
      </c>
      <c r="F16" s="134">
        <v>0.44184231069476976</v>
      </c>
      <c r="G16" s="39">
        <v>2320</v>
      </c>
      <c r="H16" s="38">
        <v>2911</v>
      </c>
      <c r="I16" s="6">
        <v>591</v>
      </c>
      <c r="J16" s="130">
        <v>0.2547413793103448</v>
      </c>
      <c r="K16" s="39">
        <v>904</v>
      </c>
      <c r="L16" s="38">
        <v>862</v>
      </c>
      <c r="M16" s="6">
        <v>-42</v>
      </c>
      <c r="N16" s="134">
        <v>-0.04646017699115046</v>
      </c>
      <c r="O16" s="39">
        <v>1252</v>
      </c>
      <c r="P16" s="38">
        <v>1161</v>
      </c>
      <c r="Q16" s="6">
        <v>-91</v>
      </c>
      <c r="R16" s="134">
        <v>-0.07268370607028751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334"/>
      <c r="B17" s="83" t="s">
        <v>47</v>
      </c>
      <c r="C17" s="123">
        <v>1329</v>
      </c>
      <c r="D17" s="38">
        <v>1279</v>
      </c>
      <c r="E17" s="6">
        <v>-50</v>
      </c>
      <c r="F17" s="134">
        <v>-0.037622272385252065</v>
      </c>
      <c r="G17" s="39">
        <v>2939</v>
      </c>
      <c r="H17" s="38">
        <v>2858</v>
      </c>
      <c r="I17" s="6">
        <v>-81</v>
      </c>
      <c r="J17" s="130">
        <v>-0.027560394692072165</v>
      </c>
      <c r="K17" s="39">
        <v>1751</v>
      </c>
      <c r="L17" s="38">
        <v>2288</v>
      </c>
      <c r="M17" s="6">
        <v>537</v>
      </c>
      <c r="N17" s="134">
        <v>0.30668189605939467</v>
      </c>
      <c r="O17" s="39">
        <v>1919</v>
      </c>
      <c r="P17" s="38">
        <v>2922</v>
      </c>
      <c r="Q17" s="6">
        <v>1003</v>
      </c>
      <c r="R17" s="134">
        <v>0.5226680562793122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21" customFormat="1" ht="12.75">
      <c r="A18" s="335"/>
      <c r="B18" s="84" t="s">
        <v>33</v>
      </c>
      <c r="C18" s="124">
        <v>896</v>
      </c>
      <c r="D18" s="38">
        <v>987</v>
      </c>
      <c r="E18" s="6">
        <v>91</v>
      </c>
      <c r="F18" s="134">
        <v>0.1015625</v>
      </c>
      <c r="G18" s="40">
        <v>2356</v>
      </c>
      <c r="H18" s="38">
        <v>2322</v>
      </c>
      <c r="I18" s="6">
        <v>-34</v>
      </c>
      <c r="J18" s="130">
        <v>-0.014431239388794537</v>
      </c>
      <c r="K18" s="40">
        <v>81</v>
      </c>
      <c r="L18" s="38">
        <v>207</v>
      </c>
      <c r="M18" s="6">
        <v>126</v>
      </c>
      <c r="N18" s="134">
        <v>1.5555555555555554</v>
      </c>
      <c r="O18" s="39">
        <v>141</v>
      </c>
      <c r="P18" s="38">
        <v>307</v>
      </c>
      <c r="Q18" s="6">
        <v>166</v>
      </c>
      <c r="R18" s="134">
        <v>1.1773049645390072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19" customFormat="1" ht="12.75">
      <c r="A19" s="361" t="s">
        <v>22</v>
      </c>
      <c r="B19" s="85" t="s">
        <v>48</v>
      </c>
      <c r="C19" s="123">
        <v>1440</v>
      </c>
      <c r="D19" s="38">
        <v>1335</v>
      </c>
      <c r="E19" s="6">
        <v>-105</v>
      </c>
      <c r="F19" s="134">
        <v>-0.07291666666666663</v>
      </c>
      <c r="G19" s="39">
        <v>2873</v>
      </c>
      <c r="H19" s="38">
        <v>2321</v>
      </c>
      <c r="I19" s="6">
        <v>-552</v>
      </c>
      <c r="J19" s="130">
        <v>-0.19213365819700656</v>
      </c>
      <c r="K19" s="39">
        <v>939</v>
      </c>
      <c r="L19" s="38">
        <v>936</v>
      </c>
      <c r="M19" s="6">
        <v>-3</v>
      </c>
      <c r="N19" s="134">
        <v>-0.0031948881789137795</v>
      </c>
      <c r="O19" s="39">
        <v>1201</v>
      </c>
      <c r="P19" s="38">
        <v>1200</v>
      </c>
      <c r="Q19" s="6">
        <v>-1</v>
      </c>
      <c r="R19" s="134">
        <v>-0.0008326394671107629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2.75">
      <c r="A20" s="334"/>
      <c r="B20" s="83" t="s">
        <v>49</v>
      </c>
      <c r="C20" s="123">
        <v>11878</v>
      </c>
      <c r="D20" s="38">
        <v>10745</v>
      </c>
      <c r="E20" s="6">
        <v>-1133</v>
      </c>
      <c r="F20" s="134">
        <v>-0.09538642869169889</v>
      </c>
      <c r="G20" s="39">
        <v>33016</v>
      </c>
      <c r="H20" s="38">
        <v>30604</v>
      </c>
      <c r="I20" s="6">
        <v>-2412</v>
      </c>
      <c r="J20" s="130">
        <v>-0.07305548824812214</v>
      </c>
      <c r="K20" s="39">
        <v>19178</v>
      </c>
      <c r="L20" s="38">
        <v>17859</v>
      </c>
      <c r="M20" s="6">
        <v>-1319</v>
      </c>
      <c r="N20" s="134">
        <v>-0.06877672332881424</v>
      </c>
      <c r="O20" s="39">
        <v>69286</v>
      </c>
      <c r="P20" s="38">
        <v>72932</v>
      </c>
      <c r="Q20" s="6">
        <v>3646</v>
      </c>
      <c r="R20" s="134">
        <v>0.05262246341252208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2.75">
      <c r="A21" s="334"/>
      <c r="B21" s="83" t="s">
        <v>50</v>
      </c>
      <c r="C21" s="123">
        <v>3476</v>
      </c>
      <c r="D21" s="38">
        <v>3499</v>
      </c>
      <c r="E21" s="6">
        <v>23</v>
      </c>
      <c r="F21" s="134">
        <v>0.006616800920598465</v>
      </c>
      <c r="G21" s="39">
        <v>10654</v>
      </c>
      <c r="H21" s="38">
        <v>12176</v>
      </c>
      <c r="I21" s="6">
        <v>1522</v>
      </c>
      <c r="J21" s="130">
        <v>0.1428571428571428</v>
      </c>
      <c r="K21" s="39">
        <v>5181</v>
      </c>
      <c r="L21" s="38">
        <v>5462</v>
      </c>
      <c r="M21" s="6">
        <v>281</v>
      </c>
      <c r="N21" s="134">
        <v>0.0542366338544682</v>
      </c>
      <c r="O21" s="39">
        <v>16070</v>
      </c>
      <c r="P21" s="38">
        <v>16364</v>
      </c>
      <c r="Q21" s="6">
        <v>294</v>
      </c>
      <c r="R21" s="134">
        <v>0.018294959551960144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2.75">
      <c r="A22" s="334"/>
      <c r="B22" s="83" t="s">
        <v>51</v>
      </c>
      <c r="C22" s="123">
        <v>7779</v>
      </c>
      <c r="D22" s="38">
        <v>7974</v>
      </c>
      <c r="E22" s="6">
        <v>195</v>
      </c>
      <c r="F22" s="134">
        <v>0.025067489394523745</v>
      </c>
      <c r="G22" s="39">
        <v>17032</v>
      </c>
      <c r="H22" s="38">
        <v>15698</v>
      </c>
      <c r="I22" s="6">
        <v>-1334</v>
      </c>
      <c r="J22" s="130">
        <v>-0.07832315641146081</v>
      </c>
      <c r="K22" s="39">
        <v>1518</v>
      </c>
      <c r="L22" s="38">
        <v>1858</v>
      </c>
      <c r="M22" s="6">
        <v>340</v>
      </c>
      <c r="N22" s="134">
        <v>0.2239789196310935</v>
      </c>
      <c r="O22" s="39">
        <v>2439</v>
      </c>
      <c r="P22" s="38">
        <v>2787</v>
      </c>
      <c r="Q22" s="6">
        <v>348</v>
      </c>
      <c r="R22" s="134">
        <v>0.1426814268142682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2.75">
      <c r="A23" s="334"/>
      <c r="B23" s="83" t="s">
        <v>54</v>
      </c>
      <c r="C23" s="123">
        <v>3531</v>
      </c>
      <c r="D23" s="38">
        <v>4344</v>
      </c>
      <c r="E23" s="6">
        <v>813</v>
      </c>
      <c r="F23" s="134">
        <v>0.2302463891248938</v>
      </c>
      <c r="G23" s="39">
        <v>6804</v>
      </c>
      <c r="H23" s="38">
        <v>7748</v>
      </c>
      <c r="I23" s="6">
        <v>944</v>
      </c>
      <c r="J23" s="130">
        <v>0.13874191651969436</v>
      </c>
      <c r="K23" s="39">
        <v>1273</v>
      </c>
      <c r="L23" s="38">
        <v>1700</v>
      </c>
      <c r="M23" s="6">
        <v>427</v>
      </c>
      <c r="N23" s="134">
        <v>0.33542812254516896</v>
      </c>
      <c r="O23" s="39">
        <v>1806</v>
      </c>
      <c r="P23" s="38">
        <v>2252</v>
      </c>
      <c r="Q23" s="6">
        <v>446</v>
      </c>
      <c r="R23" s="134">
        <v>0.24695459579180512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2.75">
      <c r="A24" s="334"/>
      <c r="B24" s="83" t="s">
        <v>52</v>
      </c>
      <c r="C24" s="123">
        <v>821</v>
      </c>
      <c r="D24" s="38">
        <v>726</v>
      </c>
      <c r="E24" s="6">
        <v>-95</v>
      </c>
      <c r="F24" s="134">
        <v>-0.11571254567600486</v>
      </c>
      <c r="G24" s="39">
        <v>2093</v>
      </c>
      <c r="H24" s="38">
        <v>2551</v>
      </c>
      <c r="I24" s="6">
        <v>458</v>
      </c>
      <c r="J24" s="130">
        <v>0.21882465360726222</v>
      </c>
      <c r="K24" s="39">
        <v>60</v>
      </c>
      <c r="L24" s="38">
        <v>43</v>
      </c>
      <c r="M24" s="6">
        <v>-17</v>
      </c>
      <c r="N24" s="134">
        <v>-0.2833333333333333</v>
      </c>
      <c r="O24" s="39">
        <v>104</v>
      </c>
      <c r="P24" s="38">
        <v>91</v>
      </c>
      <c r="Q24" s="6">
        <v>-13</v>
      </c>
      <c r="R24" s="134">
        <v>-0.125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2.75">
      <c r="A25" s="334"/>
      <c r="B25" s="87" t="s">
        <v>53</v>
      </c>
      <c r="C25" s="124">
        <v>7340</v>
      </c>
      <c r="D25" s="38">
        <v>7576</v>
      </c>
      <c r="E25" s="6">
        <v>236</v>
      </c>
      <c r="F25" s="134">
        <v>0.03215258855585823</v>
      </c>
      <c r="G25" s="40">
        <v>16657</v>
      </c>
      <c r="H25" s="38">
        <v>15588</v>
      </c>
      <c r="I25" s="6">
        <v>-1069</v>
      </c>
      <c r="J25" s="130">
        <v>-0.06417722278921778</v>
      </c>
      <c r="K25" s="40">
        <v>21498</v>
      </c>
      <c r="L25" s="38">
        <v>21423</v>
      </c>
      <c r="M25" s="6">
        <v>-75</v>
      </c>
      <c r="N25" s="134">
        <v>-0.0034886966229417116</v>
      </c>
      <c r="O25" s="39">
        <v>93923</v>
      </c>
      <c r="P25" s="38">
        <v>95782</v>
      </c>
      <c r="Q25" s="6">
        <v>1859</v>
      </c>
      <c r="R25" s="134">
        <v>0.019792809003119638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19" s="21" customFormat="1" ht="12.75">
      <c r="A26" s="335"/>
      <c r="B26" s="88" t="s">
        <v>34</v>
      </c>
      <c r="C26" s="123">
        <v>10609</v>
      </c>
      <c r="D26" s="38">
        <v>9836</v>
      </c>
      <c r="E26" s="6">
        <v>-773</v>
      </c>
      <c r="F26" s="134">
        <v>-0.07286266377603923</v>
      </c>
      <c r="G26" s="39">
        <v>25961</v>
      </c>
      <c r="H26" s="38">
        <v>26153</v>
      </c>
      <c r="I26" s="6">
        <v>192</v>
      </c>
      <c r="J26" s="130">
        <v>0.007395708948037427</v>
      </c>
      <c r="K26" s="39">
        <v>9128</v>
      </c>
      <c r="L26" s="38">
        <v>11316</v>
      </c>
      <c r="M26" s="6">
        <v>2188</v>
      </c>
      <c r="N26" s="134">
        <v>0.23970201577563532</v>
      </c>
      <c r="O26" s="40">
        <v>25396</v>
      </c>
      <c r="P26" s="38">
        <v>30201</v>
      </c>
      <c r="Q26" s="6">
        <v>4805</v>
      </c>
      <c r="R26" s="134">
        <v>0.18920302409828316</v>
      </c>
      <c r="S26" s="65"/>
    </row>
    <row r="27" spans="1:42" s="17" customFormat="1" ht="12.75">
      <c r="A27" s="361" t="s">
        <v>23</v>
      </c>
      <c r="B27" s="85" t="s">
        <v>55</v>
      </c>
      <c r="C27" s="123">
        <v>5963</v>
      </c>
      <c r="D27" s="38">
        <v>2463</v>
      </c>
      <c r="E27" s="6">
        <v>-3500</v>
      </c>
      <c r="F27" s="134">
        <v>-0.5869528760690927</v>
      </c>
      <c r="G27" s="39">
        <v>28428</v>
      </c>
      <c r="H27" s="38">
        <v>5852</v>
      </c>
      <c r="I27" s="6">
        <v>-22576</v>
      </c>
      <c r="J27" s="130">
        <v>-0.7941466160123821</v>
      </c>
      <c r="K27" s="39">
        <v>5170</v>
      </c>
      <c r="L27" s="38">
        <v>9162</v>
      </c>
      <c r="M27" s="6">
        <v>3992</v>
      </c>
      <c r="N27" s="134">
        <v>0.772147001934236</v>
      </c>
      <c r="O27" s="40">
        <v>18471</v>
      </c>
      <c r="P27" s="38">
        <v>54963</v>
      </c>
      <c r="Q27" s="6">
        <v>36492</v>
      </c>
      <c r="R27" s="134">
        <v>1.9756374857885333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s="17" customFormat="1" ht="12.75">
      <c r="A28" s="334"/>
      <c r="B28" s="83" t="s">
        <v>28</v>
      </c>
      <c r="C28" s="123">
        <v>33162</v>
      </c>
      <c r="D28" s="38">
        <v>32746</v>
      </c>
      <c r="E28" s="6">
        <v>-416</v>
      </c>
      <c r="F28" s="134">
        <v>-0.012544478620107324</v>
      </c>
      <c r="G28" s="39">
        <v>68480</v>
      </c>
      <c r="H28" s="38">
        <v>67876</v>
      </c>
      <c r="I28" s="6">
        <v>-604</v>
      </c>
      <c r="J28" s="130">
        <v>-0.008820093457943878</v>
      </c>
      <c r="K28" s="39">
        <v>30628</v>
      </c>
      <c r="L28" s="38">
        <v>32740</v>
      </c>
      <c r="M28" s="6">
        <v>2112</v>
      </c>
      <c r="N28" s="134">
        <v>0.06895651038265638</v>
      </c>
      <c r="O28" s="40">
        <v>61578</v>
      </c>
      <c r="P28" s="38">
        <v>68432</v>
      </c>
      <c r="Q28" s="6">
        <v>6854</v>
      </c>
      <c r="R28" s="134">
        <v>0.1113059859040566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68" customFormat="1" ht="12.75">
      <c r="A29" s="335"/>
      <c r="B29" s="89" t="s">
        <v>38</v>
      </c>
      <c r="C29" s="124">
        <v>17949</v>
      </c>
      <c r="D29" s="38">
        <v>25755</v>
      </c>
      <c r="E29" s="6">
        <v>7806</v>
      </c>
      <c r="F29" s="134">
        <v>0.4348988801604545</v>
      </c>
      <c r="G29" s="40">
        <v>34882</v>
      </c>
      <c r="H29" s="38">
        <v>54434</v>
      </c>
      <c r="I29" s="6">
        <v>19552</v>
      </c>
      <c r="J29" s="130">
        <v>0.5605183189037326</v>
      </c>
      <c r="K29" s="40">
        <v>13552</v>
      </c>
      <c r="L29" s="38">
        <v>19117</v>
      </c>
      <c r="M29" s="6">
        <v>5565</v>
      </c>
      <c r="N29" s="134">
        <v>0.4106404958677685</v>
      </c>
      <c r="O29" s="40">
        <v>47990</v>
      </c>
      <c r="P29" s="38">
        <v>88724</v>
      </c>
      <c r="Q29" s="6">
        <v>40734</v>
      </c>
      <c r="R29" s="134">
        <v>0.8488018337153573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71" customFormat="1" ht="12.75">
      <c r="A30" s="69" t="s">
        <v>37</v>
      </c>
      <c r="B30" s="97" t="s">
        <v>35</v>
      </c>
      <c r="C30" s="124">
        <v>8805</v>
      </c>
      <c r="D30" s="38">
        <v>9248</v>
      </c>
      <c r="E30" s="6">
        <v>443</v>
      </c>
      <c r="F30" s="134">
        <v>0.05031232254400919</v>
      </c>
      <c r="G30" s="40">
        <v>18820</v>
      </c>
      <c r="H30" s="38">
        <v>19221</v>
      </c>
      <c r="I30" s="6">
        <v>401</v>
      </c>
      <c r="J30" s="130">
        <v>0.021307120085015896</v>
      </c>
      <c r="K30" s="40">
        <v>3724</v>
      </c>
      <c r="L30" s="38">
        <v>4077</v>
      </c>
      <c r="M30" s="6">
        <v>353</v>
      </c>
      <c r="N30" s="134">
        <v>0.09479054779806662</v>
      </c>
      <c r="O30" s="40">
        <v>17751</v>
      </c>
      <c r="P30" s="38">
        <v>18468</v>
      </c>
      <c r="Q30" s="6">
        <v>717</v>
      </c>
      <c r="R30" s="134">
        <v>0.04039209058644588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1:42" s="17" customFormat="1" ht="12.75">
      <c r="A31" s="361" t="s">
        <v>27</v>
      </c>
      <c r="B31" s="85" t="s">
        <v>56</v>
      </c>
      <c r="C31" s="123">
        <v>12558</v>
      </c>
      <c r="D31" s="38">
        <v>9112</v>
      </c>
      <c r="E31" s="6">
        <v>-3446</v>
      </c>
      <c r="F31" s="134">
        <v>-0.27440675266762227</v>
      </c>
      <c r="G31" s="39">
        <v>27817</v>
      </c>
      <c r="H31" s="38">
        <v>21998</v>
      </c>
      <c r="I31" s="6">
        <v>-5819</v>
      </c>
      <c r="J31" s="130">
        <v>-0.20918862566056728</v>
      </c>
      <c r="K31" s="39">
        <v>11614</v>
      </c>
      <c r="L31" s="38">
        <v>12467</v>
      </c>
      <c r="M31" s="6">
        <v>853</v>
      </c>
      <c r="N31" s="134">
        <v>0.07344584122610653</v>
      </c>
      <c r="O31" s="40">
        <v>18880</v>
      </c>
      <c r="P31" s="38">
        <v>21713</v>
      </c>
      <c r="Q31" s="6">
        <v>2833</v>
      </c>
      <c r="R31" s="134">
        <v>0.15005296610169494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68" customFormat="1" ht="12.75">
      <c r="A32" s="335"/>
      <c r="B32" s="84" t="s">
        <v>36</v>
      </c>
      <c r="C32" s="124">
        <v>12893</v>
      </c>
      <c r="D32" s="38">
        <v>7050</v>
      </c>
      <c r="E32" s="6">
        <v>-5843</v>
      </c>
      <c r="F32" s="134">
        <v>-0.453191654386101</v>
      </c>
      <c r="G32" s="40">
        <v>26499</v>
      </c>
      <c r="H32" s="38">
        <v>19821</v>
      </c>
      <c r="I32" s="6">
        <v>-6678</v>
      </c>
      <c r="J32" s="130">
        <v>-0.25200950979282233</v>
      </c>
      <c r="K32" s="40">
        <v>4034</v>
      </c>
      <c r="L32" s="38">
        <v>3596</v>
      </c>
      <c r="M32" s="6">
        <v>-438</v>
      </c>
      <c r="N32" s="134">
        <v>-0.10857709469509169</v>
      </c>
      <c r="O32" s="40">
        <v>19155</v>
      </c>
      <c r="P32" s="38">
        <v>14538</v>
      </c>
      <c r="Q32" s="6">
        <v>-4617</v>
      </c>
      <c r="R32" s="134">
        <v>-0.24103367267032105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s="17" customFormat="1" ht="12.75">
      <c r="A33" s="361" t="s">
        <v>25</v>
      </c>
      <c r="B33" s="85" t="s">
        <v>57</v>
      </c>
      <c r="C33" s="123">
        <v>2482</v>
      </c>
      <c r="D33" s="38">
        <v>2597</v>
      </c>
      <c r="E33" s="6">
        <v>115</v>
      </c>
      <c r="F33" s="134">
        <v>0.04633360193392422</v>
      </c>
      <c r="G33" s="39">
        <v>5356</v>
      </c>
      <c r="H33" s="38">
        <v>8557</v>
      </c>
      <c r="I33" s="6">
        <v>3201</v>
      </c>
      <c r="J33" s="130">
        <v>0.5976474981329349</v>
      </c>
      <c r="K33" s="39">
        <v>1498</v>
      </c>
      <c r="L33" s="38">
        <v>1666</v>
      </c>
      <c r="M33" s="6">
        <v>168</v>
      </c>
      <c r="N33" s="134">
        <v>0.11214953271028039</v>
      </c>
      <c r="O33" s="40">
        <v>2636</v>
      </c>
      <c r="P33" s="38">
        <v>5401</v>
      </c>
      <c r="Q33" s="6">
        <v>2765</v>
      </c>
      <c r="R33" s="134">
        <v>1.048937784522003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s="17" customFormat="1" ht="12.75">
      <c r="A34" s="360"/>
      <c r="B34" s="98" t="s">
        <v>29</v>
      </c>
      <c r="C34" s="126">
        <v>14248</v>
      </c>
      <c r="D34" s="64">
        <v>14772</v>
      </c>
      <c r="E34" s="121">
        <v>524</v>
      </c>
      <c r="F34" s="135">
        <v>0.03677709152161701</v>
      </c>
      <c r="G34" s="66">
        <v>27605</v>
      </c>
      <c r="H34" s="64">
        <v>29411</v>
      </c>
      <c r="I34" s="121">
        <v>1806</v>
      </c>
      <c r="J34" s="131">
        <v>0.06542293062850923</v>
      </c>
      <c r="K34" s="66">
        <v>9717</v>
      </c>
      <c r="L34" s="64">
        <v>10196</v>
      </c>
      <c r="M34" s="121">
        <v>479</v>
      </c>
      <c r="N34" s="135">
        <v>0.049295049912524425</v>
      </c>
      <c r="O34" s="66">
        <v>16383</v>
      </c>
      <c r="P34" s="64">
        <v>20644</v>
      </c>
      <c r="Q34" s="121">
        <v>4261</v>
      </c>
      <c r="R34" s="135">
        <v>0.26008667521211004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55" s="37" customFormat="1" ht="11.25">
      <c r="A35" s="35"/>
      <c r="B35" s="99" t="s">
        <v>6</v>
      </c>
      <c r="C35" s="72">
        <v>221216</v>
      </c>
      <c r="D35" s="23">
        <v>219214</v>
      </c>
      <c r="E35" s="23">
        <v>-2002</v>
      </c>
      <c r="F35" s="136">
        <v>-0.009049978301750361</v>
      </c>
      <c r="G35" s="72">
        <v>530225</v>
      </c>
      <c r="H35" s="23">
        <v>505687</v>
      </c>
      <c r="I35" s="23">
        <v>-24538</v>
      </c>
      <c r="J35" s="132">
        <v>-0.04627846668866986</v>
      </c>
      <c r="K35" s="72">
        <v>186691</v>
      </c>
      <c r="L35" s="23">
        <v>202411</v>
      </c>
      <c r="M35" s="23">
        <v>15720</v>
      </c>
      <c r="N35" s="136">
        <v>0.08420330921147778</v>
      </c>
      <c r="O35" s="72">
        <v>508209</v>
      </c>
      <c r="P35" s="23">
        <v>610893</v>
      </c>
      <c r="Q35" s="23">
        <v>102684</v>
      </c>
      <c r="R35" s="136">
        <v>0.2020507310968518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2:18" s="5" customFormat="1" ht="13.5" thickBot="1">
      <c r="B36" s="10"/>
      <c r="C36" s="11"/>
      <c r="D36" s="11"/>
      <c r="E36" s="11"/>
      <c r="F36" s="24"/>
      <c r="G36" s="11"/>
      <c r="H36" s="11"/>
      <c r="I36" s="11"/>
      <c r="J36" s="24"/>
      <c r="K36" s="11"/>
      <c r="L36" s="11"/>
      <c r="M36" s="11"/>
      <c r="N36" s="24"/>
      <c r="O36" s="11"/>
      <c r="P36" s="11"/>
      <c r="Q36" s="11"/>
      <c r="R36" s="24"/>
    </row>
    <row r="37" spans="1:18" s="22" customFormat="1" ht="18.75" thickTop="1">
      <c r="A37" s="338" t="s">
        <v>59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40"/>
    </row>
    <row r="38" spans="1:18" ht="15.75">
      <c r="A38" s="341" t="str">
        <f>A2</f>
        <v>MESE DI MAGGIO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3"/>
    </row>
    <row r="39" spans="1:18" ht="12.75">
      <c r="A39" s="344" t="s">
        <v>19</v>
      </c>
      <c r="B39" s="347" t="s">
        <v>5</v>
      </c>
      <c r="C39" s="349" t="s">
        <v>2</v>
      </c>
      <c r="D39" s="350"/>
      <c r="E39" s="350"/>
      <c r="F39" s="350"/>
      <c r="G39" s="350"/>
      <c r="H39" s="350"/>
      <c r="I39" s="350"/>
      <c r="J39" s="351"/>
      <c r="K39" s="352" t="s">
        <v>4</v>
      </c>
      <c r="L39" s="353"/>
      <c r="M39" s="353"/>
      <c r="N39" s="353"/>
      <c r="O39" s="353"/>
      <c r="P39" s="353"/>
      <c r="Q39" s="353"/>
      <c r="R39" s="354"/>
    </row>
    <row r="40" spans="1:18" ht="12.75">
      <c r="A40" s="345"/>
      <c r="B40" s="333"/>
      <c r="C40" s="355" t="s">
        <v>0</v>
      </c>
      <c r="D40" s="355"/>
      <c r="E40" s="355"/>
      <c r="F40" s="355"/>
      <c r="G40" s="355" t="s">
        <v>1</v>
      </c>
      <c r="H40" s="355"/>
      <c r="I40" s="355"/>
      <c r="J40" s="356"/>
      <c r="K40" s="357" t="s">
        <v>0</v>
      </c>
      <c r="L40" s="355"/>
      <c r="M40" s="355"/>
      <c r="N40" s="355"/>
      <c r="O40" s="355" t="s">
        <v>1</v>
      </c>
      <c r="P40" s="355"/>
      <c r="Q40" s="355"/>
      <c r="R40" s="358"/>
    </row>
    <row r="41" spans="1:18" s="34" customFormat="1" ht="13.5" thickBot="1">
      <c r="A41" s="346"/>
      <c r="B41" s="348"/>
      <c r="C41" s="26">
        <v>1998</v>
      </c>
      <c r="D41" s="27">
        <v>1999</v>
      </c>
      <c r="E41" s="28" t="s">
        <v>61</v>
      </c>
      <c r="F41" s="28" t="s">
        <v>3</v>
      </c>
      <c r="G41" s="26">
        <v>1998</v>
      </c>
      <c r="H41" s="29">
        <v>1999</v>
      </c>
      <c r="I41" s="28" t="s">
        <v>61</v>
      </c>
      <c r="J41" s="128" t="s">
        <v>3</v>
      </c>
      <c r="K41" s="30">
        <v>1998</v>
      </c>
      <c r="L41" s="27">
        <v>1999</v>
      </c>
      <c r="M41" s="28" t="s">
        <v>61</v>
      </c>
      <c r="N41" s="28" t="s">
        <v>3</v>
      </c>
      <c r="O41" s="26">
        <v>1998</v>
      </c>
      <c r="P41" s="29">
        <v>1999</v>
      </c>
      <c r="Q41" s="28" t="s">
        <v>61</v>
      </c>
      <c r="R41" s="31" t="s">
        <v>3</v>
      </c>
    </row>
    <row r="42" spans="1:19" ht="13.5" thickTop="1">
      <c r="A42" s="336" t="s">
        <v>21</v>
      </c>
      <c r="B42" s="82" t="s">
        <v>39</v>
      </c>
      <c r="C42" s="295">
        <v>1304</v>
      </c>
      <c r="D42" s="296">
        <v>680</v>
      </c>
      <c r="E42" s="297">
        <v>-624</v>
      </c>
      <c r="F42" s="298">
        <v>-0.4785276073619632</v>
      </c>
      <c r="G42" s="299">
        <v>2501</v>
      </c>
      <c r="H42" s="296">
        <v>1083</v>
      </c>
      <c r="I42" s="297">
        <v>-1418</v>
      </c>
      <c r="J42" s="300">
        <v>-0.5669732107157137</v>
      </c>
      <c r="K42" s="299">
        <v>322</v>
      </c>
      <c r="L42" s="296">
        <v>200</v>
      </c>
      <c r="M42" s="297">
        <v>-122</v>
      </c>
      <c r="N42" s="298">
        <v>-0.3788819875776398</v>
      </c>
      <c r="O42" s="299">
        <v>808</v>
      </c>
      <c r="P42" s="296">
        <v>811</v>
      </c>
      <c r="Q42" s="297">
        <v>3</v>
      </c>
      <c r="R42" s="301">
        <v>0.003712871287128605</v>
      </c>
      <c r="S42" s="92"/>
    </row>
    <row r="43" spans="1:19" ht="12.75">
      <c r="A43" s="337"/>
      <c r="B43" s="83" t="s">
        <v>40</v>
      </c>
      <c r="C43" s="302">
        <v>0</v>
      </c>
      <c r="D43" s="303">
        <v>72</v>
      </c>
      <c r="E43" s="304">
        <v>72</v>
      </c>
      <c r="F43" s="305">
        <v>72</v>
      </c>
      <c r="G43" s="306">
        <v>0</v>
      </c>
      <c r="H43" s="303">
        <v>363</v>
      </c>
      <c r="I43" s="304">
        <v>363</v>
      </c>
      <c r="J43" s="307">
        <v>363</v>
      </c>
      <c r="K43" s="306">
        <v>0</v>
      </c>
      <c r="L43" s="303">
        <v>17</v>
      </c>
      <c r="M43" s="304">
        <v>17</v>
      </c>
      <c r="N43" s="305">
        <v>17</v>
      </c>
      <c r="O43" s="306">
        <v>0</v>
      </c>
      <c r="P43" s="303">
        <v>103</v>
      </c>
      <c r="Q43" s="304">
        <v>103</v>
      </c>
      <c r="R43" s="308">
        <v>103</v>
      </c>
      <c r="S43" s="92"/>
    </row>
    <row r="44" spans="1:19" s="21" customFormat="1" ht="12.75">
      <c r="A44" s="337"/>
      <c r="B44" s="100" t="s">
        <v>30</v>
      </c>
      <c r="C44" s="309">
        <v>4</v>
      </c>
      <c r="D44" s="303">
        <v>0</v>
      </c>
      <c r="E44" s="304">
        <v>-4</v>
      </c>
      <c r="F44" s="305">
        <v>-1</v>
      </c>
      <c r="G44" s="310">
        <v>36</v>
      </c>
      <c r="H44" s="303">
        <v>0</v>
      </c>
      <c r="I44" s="304">
        <v>-36</v>
      </c>
      <c r="J44" s="307">
        <v>-1</v>
      </c>
      <c r="K44" s="310">
        <v>43</v>
      </c>
      <c r="L44" s="303">
        <v>0</v>
      </c>
      <c r="M44" s="304">
        <v>-43</v>
      </c>
      <c r="N44" s="305">
        <v>-1</v>
      </c>
      <c r="O44" s="306">
        <v>53</v>
      </c>
      <c r="P44" s="303">
        <v>0</v>
      </c>
      <c r="Q44" s="304">
        <v>-53</v>
      </c>
      <c r="R44" s="308">
        <v>-1</v>
      </c>
      <c r="S44" s="65"/>
    </row>
    <row r="45" spans="1:19" s="19" customFormat="1" ht="12.75">
      <c r="A45" s="334" t="s">
        <v>26</v>
      </c>
      <c r="B45" s="83" t="s">
        <v>41</v>
      </c>
      <c r="C45" s="302">
        <v>1</v>
      </c>
      <c r="D45" s="303">
        <v>0</v>
      </c>
      <c r="E45" s="304">
        <v>-1</v>
      </c>
      <c r="F45" s="305">
        <v>-1</v>
      </c>
      <c r="G45" s="306">
        <v>1034</v>
      </c>
      <c r="H45" s="303">
        <v>0</v>
      </c>
      <c r="I45" s="304">
        <v>-1034</v>
      </c>
      <c r="J45" s="307">
        <v>-1</v>
      </c>
      <c r="K45" s="306">
        <v>0</v>
      </c>
      <c r="L45" s="303">
        <v>0</v>
      </c>
      <c r="M45" s="304">
        <v>0</v>
      </c>
      <c r="N45" s="305">
        <v>0</v>
      </c>
      <c r="O45" s="306">
        <v>0</v>
      </c>
      <c r="P45" s="303">
        <v>0</v>
      </c>
      <c r="Q45" s="304">
        <v>0</v>
      </c>
      <c r="R45" s="308">
        <v>0</v>
      </c>
      <c r="S45" s="93"/>
    </row>
    <row r="46" spans="1:19" s="21" customFormat="1" ht="12.75">
      <c r="A46" s="334"/>
      <c r="B46" s="116" t="s">
        <v>31</v>
      </c>
      <c r="C46" s="309">
        <v>277</v>
      </c>
      <c r="D46" s="303">
        <v>455</v>
      </c>
      <c r="E46" s="304">
        <v>178</v>
      </c>
      <c r="F46" s="305">
        <v>0.6425992779783394</v>
      </c>
      <c r="G46" s="310">
        <v>398</v>
      </c>
      <c r="H46" s="303">
        <v>715</v>
      </c>
      <c r="I46" s="304">
        <v>317</v>
      </c>
      <c r="J46" s="307">
        <v>0.7964824120603016</v>
      </c>
      <c r="K46" s="310">
        <v>252</v>
      </c>
      <c r="L46" s="303">
        <v>45</v>
      </c>
      <c r="M46" s="304">
        <v>-207</v>
      </c>
      <c r="N46" s="305">
        <v>-0.8214285714285714</v>
      </c>
      <c r="O46" s="306">
        <v>772</v>
      </c>
      <c r="P46" s="303">
        <v>90</v>
      </c>
      <c r="Q46" s="304">
        <v>-682</v>
      </c>
      <c r="R46" s="308">
        <v>-0.883419689119171</v>
      </c>
      <c r="S46" s="65"/>
    </row>
    <row r="47" spans="1:19" s="19" customFormat="1" ht="12.75">
      <c r="A47" s="334" t="s">
        <v>20</v>
      </c>
      <c r="B47" s="83" t="s">
        <v>42</v>
      </c>
      <c r="C47" s="302">
        <v>15</v>
      </c>
      <c r="D47" s="303">
        <v>258</v>
      </c>
      <c r="E47" s="304">
        <v>243</v>
      </c>
      <c r="F47" s="305">
        <v>16.2</v>
      </c>
      <c r="G47" s="306">
        <v>38</v>
      </c>
      <c r="H47" s="303">
        <v>279</v>
      </c>
      <c r="I47" s="304">
        <v>241</v>
      </c>
      <c r="J47" s="307">
        <v>6.342105263157895</v>
      </c>
      <c r="K47" s="306">
        <v>35</v>
      </c>
      <c r="L47" s="303">
        <v>227</v>
      </c>
      <c r="M47" s="304">
        <v>192</v>
      </c>
      <c r="N47" s="305">
        <v>5.485714285714286</v>
      </c>
      <c r="O47" s="306">
        <v>96</v>
      </c>
      <c r="P47" s="303">
        <v>749</v>
      </c>
      <c r="Q47" s="304">
        <v>653</v>
      </c>
      <c r="R47" s="308">
        <v>6.802083333333333</v>
      </c>
      <c r="S47" s="93"/>
    </row>
    <row r="48" spans="1:19" ht="12.75">
      <c r="A48" s="334"/>
      <c r="B48" s="83" t="s">
        <v>43</v>
      </c>
      <c r="C48" s="302">
        <v>21</v>
      </c>
      <c r="D48" s="303">
        <v>67</v>
      </c>
      <c r="E48" s="304">
        <v>46</v>
      </c>
      <c r="F48" s="305">
        <v>2.1904761904761907</v>
      </c>
      <c r="G48" s="306">
        <v>21</v>
      </c>
      <c r="H48" s="303">
        <v>76</v>
      </c>
      <c r="I48" s="304">
        <v>55</v>
      </c>
      <c r="J48" s="307">
        <v>2.619047619047619</v>
      </c>
      <c r="K48" s="306">
        <v>34</v>
      </c>
      <c r="L48" s="303">
        <v>67</v>
      </c>
      <c r="M48" s="304">
        <v>33</v>
      </c>
      <c r="N48" s="305">
        <v>0.9705882352941178</v>
      </c>
      <c r="O48" s="306">
        <v>50</v>
      </c>
      <c r="P48" s="303">
        <v>83</v>
      </c>
      <c r="Q48" s="304">
        <v>33</v>
      </c>
      <c r="R48" s="308">
        <v>0.66</v>
      </c>
      <c r="S48" s="92"/>
    </row>
    <row r="49" spans="1:19" ht="12.75">
      <c r="A49" s="334"/>
      <c r="B49" s="83" t="s">
        <v>44</v>
      </c>
      <c r="C49" s="302">
        <v>266</v>
      </c>
      <c r="D49" s="303">
        <v>381</v>
      </c>
      <c r="E49" s="304">
        <v>115</v>
      </c>
      <c r="F49" s="305">
        <v>0.4323308270676691</v>
      </c>
      <c r="G49" s="306">
        <v>4232</v>
      </c>
      <c r="H49" s="303">
        <v>3740</v>
      </c>
      <c r="I49" s="304">
        <v>-492</v>
      </c>
      <c r="J49" s="307">
        <v>-0.11625708884688091</v>
      </c>
      <c r="K49" s="306">
        <v>212</v>
      </c>
      <c r="L49" s="303">
        <v>480</v>
      </c>
      <c r="M49" s="304">
        <v>268</v>
      </c>
      <c r="N49" s="305">
        <v>1.2641509433962264</v>
      </c>
      <c r="O49" s="306">
        <v>523</v>
      </c>
      <c r="P49" s="303">
        <v>1943</v>
      </c>
      <c r="Q49" s="304">
        <v>1420</v>
      </c>
      <c r="R49" s="308">
        <v>2.7151051625239004</v>
      </c>
      <c r="S49" s="92"/>
    </row>
    <row r="50" spans="1:19" ht="12.75">
      <c r="A50" s="334"/>
      <c r="B50" s="83" t="s">
        <v>45</v>
      </c>
      <c r="C50" s="302">
        <v>47</v>
      </c>
      <c r="D50" s="303">
        <v>45</v>
      </c>
      <c r="E50" s="304">
        <v>-2</v>
      </c>
      <c r="F50" s="305">
        <v>-0.04255319148936165</v>
      </c>
      <c r="G50" s="306">
        <v>72</v>
      </c>
      <c r="H50" s="303">
        <v>86</v>
      </c>
      <c r="I50" s="304">
        <v>14</v>
      </c>
      <c r="J50" s="307">
        <v>0.19444444444444442</v>
      </c>
      <c r="K50" s="306">
        <v>171</v>
      </c>
      <c r="L50" s="303">
        <v>178</v>
      </c>
      <c r="M50" s="304">
        <v>7</v>
      </c>
      <c r="N50" s="305">
        <v>0.040935672514619936</v>
      </c>
      <c r="O50" s="306">
        <v>247</v>
      </c>
      <c r="P50" s="303">
        <v>283</v>
      </c>
      <c r="Q50" s="304">
        <v>36</v>
      </c>
      <c r="R50" s="308">
        <v>0.14574898785425106</v>
      </c>
      <c r="S50" s="92"/>
    </row>
    <row r="51" spans="1:19" s="21" customFormat="1" ht="12.75">
      <c r="A51" s="334"/>
      <c r="B51" s="100" t="s">
        <v>32</v>
      </c>
      <c r="C51" s="309">
        <v>358</v>
      </c>
      <c r="D51" s="303">
        <v>428</v>
      </c>
      <c r="E51" s="304">
        <v>70</v>
      </c>
      <c r="F51" s="305">
        <v>0.1955307262569832</v>
      </c>
      <c r="G51" s="310">
        <v>1157</v>
      </c>
      <c r="H51" s="303">
        <v>1538</v>
      </c>
      <c r="I51" s="304">
        <v>381</v>
      </c>
      <c r="J51" s="307">
        <v>0.32929991356957644</v>
      </c>
      <c r="K51" s="310">
        <v>491</v>
      </c>
      <c r="L51" s="303">
        <v>545</v>
      </c>
      <c r="M51" s="304">
        <v>54</v>
      </c>
      <c r="N51" s="305">
        <v>0.10997963340122197</v>
      </c>
      <c r="O51" s="306">
        <v>3862</v>
      </c>
      <c r="P51" s="303">
        <v>6465</v>
      </c>
      <c r="Q51" s="304">
        <v>2603</v>
      </c>
      <c r="R51" s="308">
        <v>0.6740031071983428</v>
      </c>
      <c r="S51" s="65"/>
    </row>
    <row r="52" spans="1:19" s="19" customFormat="1" ht="12.75">
      <c r="A52" s="334" t="s">
        <v>24</v>
      </c>
      <c r="B52" s="83" t="s">
        <v>46</v>
      </c>
      <c r="C52" s="302">
        <v>0</v>
      </c>
      <c r="D52" s="303">
        <v>0</v>
      </c>
      <c r="E52" s="304">
        <v>0</v>
      </c>
      <c r="F52" s="305">
        <v>0</v>
      </c>
      <c r="G52" s="306">
        <v>0</v>
      </c>
      <c r="H52" s="303">
        <v>0</v>
      </c>
      <c r="I52" s="304">
        <v>0</v>
      </c>
      <c r="J52" s="307">
        <v>0</v>
      </c>
      <c r="K52" s="306">
        <v>0</v>
      </c>
      <c r="L52" s="303">
        <v>0</v>
      </c>
      <c r="M52" s="304">
        <v>0</v>
      </c>
      <c r="N52" s="305">
        <v>0</v>
      </c>
      <c r="O52" s="306">
        <v>0</v>
      </c>
      <c r="P52" s="303">
        <v>0</v>
      </c>
      <c r="Q52" s="304">
        <v>0</v>
      </c>
      <c r="R52" s="308">
        <v>0</v>
      </c>
      <c r="S52" s="93"/>
    </row>
    <row r="53" spans="1:19" ht="12.75">
      <c r="A53" s="334"/>
      <c r="B53" s="83" t="s">
        <v>47</v>
      </c>
      <c r="C53" s="302">
        <v>6</v>
      </c>
      <c r="D53" s="303">
        <v>39</v>
      </c>
      <c r="E53" s="304">
        <v>33</v>
      </c>
      <c r="F53" s="305">
        <v>5.5</v>
      </c>
      <c r="G53" s="306">
        <v>12</v>
      </c>
      <c r="H53" s="303">
        <v>80</v>
      </c>
      <c r="I53" s="304">
        <v>68</v>
      </c>
      <c r="J53" s="307">
        <v>5.666666666666667</v>
      </c>
      <c r="K53" s="306">
        <v>4</v>
      </c>
      <c r="L53" s="303">
        <v>25</v>
      </c>
      <c r="M53" s="304">
        <v>21</v>
      </c>
      <c r="N53" s="305">
        <v>5.25</v>
      </c>
      <c r="O53" s="306">
        <v>30</v>
      </c>
      <c r="P53" s="303">
        <v>97</v>
      </c>
      <c r="Q53" s="304">
        <v>67</v>
      </c>
      <c r="R53" s="308">
        <v>2.2333333333333334</v>
      </c>
      <c r="S53" s="92"/>
    </row>
    <row r="54" spans="1:19" s="21" customFormat="1" ht="12.75">
      <c r="A54" s="334"/>
      <c r="B54" s="100" t="s">
        <v>33</v>
      </c>
      <c r="C54" s="309">
        <v>0</v>
      </c>
      <c r="D54" s="303">
        <v>0</v>
      </c>
      <c r="E54" s="304">
        <v>0</v>
      </c>
      <c r="F54" s="305">
        <v>0</v>
      </c>
      <c r="G54" s="310">
        <v>0</v>
      </c>
      <c r="H54" s="303">
        <v>0</v>
      </c>
      <c r="I54" s="304">
        <v>0</v>
      </c>
      <c r="J54" s="307">
        <v>0</v>
      </c>
      <c r="K54" s="310">
        <v>0</v>
      </c>
      <c r="L54" s="303">
        <v>0</v>
      </c>
      <c r="M54" s="304">
        <v>0</v>
      </c>
      <c r="N54" s="305">
        <v>0</v>
      </c>
      <c r="O54" s="306">
        <v>0</v>
      </c>
      <c r="P54" s="303">
        <v>0</v>
      </c>
      <c r="Q54" s="304">
        <v>0</v>
      </c>
      <c r="R54" s="308">
        <v>0</v>
      </c>
      <c r="S54" s="65"/>
    </row>
    <row r="55" spans="1:19" s="19" customFormat="1" ht="12.75">
      <c r="A55" s="334" t="s">
        <v>22</v>
      </c>
      <c r="B55" s="83" t="s">
        <v>48</v>
      </c>
      <c r="C55" s="302">
        <v>14</v>
      </c>
      <c r="D55" s="303">
        <v>23</v>
      </c>
      <c r="E55" s="304">
        <v>9</v>
      </c>
      <c r="F55" s="305">
        <v>0.6428571428571428</v>
      </c>
      <c r="G55" s="306">
        <v>28</v>
      </c>
      <c r="H55" s="303">
        <v>132</v>
      </c>
      <c r="I55" s="304">
        <v>104</v>
      </c>
      <c r="J55" s="307">
        <v>3.7142857142857144</v>
      </c>
      <c r="K55" s="306">
        <v>15</v>
      </c>
      <c r="L55" s="303">
        <v>7</v>
      </c>
      <c r="M55" s="304">
        <v>-8</v>
      </c>
      <c r="N55" s="305">
        <v>-0.5333333333333333</v>
      </c>
      <c r="O55" s="306">
        <v>73</v>
      </c>
      <c r="P55" s="303">
        <v>29</v>
      </c>
      <c r="Q55" s="304">
        <v>-44</v>
      </c>
      <c r="R55" s="308">
        <v>-0.6027397260273972</v>
      </c>
      <c r="S55" s="93"/>
    </row>
    <row r="56" spans="1:19" ht="12.75">
      <c r="A56" s="334"/>
      <c r="B56" s="83" t="s">
        <v>49</v>
      </c>
      <c r="C56" s="302">
        <v>3</v>
      </c>
      <c r="D56" s="303">
        <v>2</v>
      </c>
      <c r="E56" s="304">
        <v>-1</v>
      </c>
      <c r="F56" s="305">
        <v>-0.33333333333333337</v>
      </c>
      <c r="G56" s="306">
        <v>12</v>
      </c>
      <c r="H56" s="303">
        <v>2</v>
      </c>
      <c r="I56" s="304">
        <v>-10</v>
      </c>
      <c r="J56" s="307">
        <v>-0.8333333333333334</v>
      </c>
      <c r="K56" s="306">
        <v>40</v>
      </c>
      <c r="L56" s="303">
        <v>63</v>
      </c>
      <c r="M56" s="304">
        <v>23</v>
      </c>
      <c r="N56" s="305">
        <v>0.575</v>
      </c>
      <c r="O56" s="306">
        <v>299</v>
      </c>
      <c r="P56" s="303">
        <v>369</v>
      </c>
      <c r="Q56" s="304">
        <v>70</v>
      </c>
      <c r="R56" s="308">
        <v>0.234113712374582</v>
      </c>
      <c r="S56" s="92"/>
    </row>
    <row r="57" spans="1:19" ht="12.75">
      <c r="A57" s="334"/>
      <c r="B57" s="83" t="s">
        <v>50</v>
      </c>
      <c r="C57" s="302">
        <v>533</v>
      </c>
      <c r="D57" s="303">
        <v>361</v>
      </c>
      <c r="E57" s="304">
        <v>-172</v>
      </c>
      <c r="F57" s="305">
        <v>-0.3227016885553471</v>
      </c>
      <c r="G57" s="306">
        <v>2597</v>
      </c>
      <c r="H57" s="303">
        <v>1289</v>
      </c>
      <c r="I57" s="304">
        <v>-1308</v>
      </c>
      <c r="J57" s="307">
        <v>-0.5036580670003851</v>
      </c>
      <c r="K57" s="306">
        <v>710</v>
      </c>
      <c r="L57" s="303">
        <v>891</v>
      </c>
      <c r="M57" s="304">
        <v>181</v>
      </c>
      <c r="N57" s="305">
        <v>0.25492957746478884</v>
      </c>
      <c r="O57" s="306">
        <v>2704</v>
      </c>
      <c r="P57" s="303">
        <v>2839</v>
      </c>
      <c r="Q57" s="304">
        <v>135</v>
      </c>
      <c r="R57" s="308">
        <v>0.04992603550295849</v>
      </c>
      <c r="S57" s="92"/>
    </row>
    <row r="58" spans="1:19" ht="12.75">
      <c r="A58" s="334"/>
      <c r="B58" s="83" t="s">
        <v>51</v>
      </c>
      <c r="C58" s="302">
        <v>7</v>
      </c>
      <c r="D58" s="303">
        <v>36</v>
      </c>
      <c r="E58" s="304">
        <v>29</v>
      </c>
      <c r="F58" s="305">
        <v>4.142857142857143</v>
      </c>
      <c r="G58" s="306">
        <v>6858</v>
      </c>
      <c r="H58" s="303">
        <v>7080</v>
      </c>
      <c r="I58" s="304">
        <v>222</v>
      </c>
      <c r="J58" s="307">
        <v>0.03237095363079612</v>
      </c>
      <c r="K58" s="306">
        <v>39</v>
      </c>
      <c r="L58" s="303">
        <v>54</v>
      </c>
      <c r="M58" s="304">
        <v>15</v>
      </c>
      <c r="N58" s="305">
        <v>0.3846153846153846</v>
      </c>
      <c r="O58" s="306">
        <v>70</v>
      </c>
      <c r="P58" s="303">
        <v>369</v>
      </c>
      <c r="Q58" s="304">
        <v>299</v>
      </c>
      <c r="R58" s="308">
        <v>4.271428571428571</v>
      </c>
      <c r="S58" s="92"/>
    </row>
    <row r="59" spans="1:19" ht="12.75">
      <c r="A59" s="334"/>
      <c r="B59" s="83" t="s">
        <v>54</v>
      </c>
      <c r="C59" s="302">
        <v>140</v>
      </c>
      <c r="D59" s="303">
        <v>62</v>
      </c>
      <c r="E59" s="304">
        <v>-78</v>
      </c>
      <c r="F59" s="305">
        <v>-0.5571428571428572</v>
      </c>
      <c r="G59" s="306">
        <v>327</v>
      </c>
      <c r="H59" s="303">
        <v>113</v>
      </c>
      <c r="I59" s="304">
        <v>-214</v>
      </c>
      <c r="J59" s="307">
        <v>-0.654434250764526</v>
      </c>
      <c r="K59" s="306">
        <v>385</v>
      </c>
      <c r="L59" s="303">
        <v>454</v>
      </c>
      <c r="M59" s="304">
        <v>69</v>
      </c>
      <c r="N59" s="305">
        <v>0.17922077922077917</v>
      </c>
      <c r="O59" s="306">
        <v>807</v>
      </c>
      <c r="P59" s="303">
        <v>837</v>
      </c>
      <c r="Q59" s="304">
        <v>30</v>
      </c>
      <c r="R59" s="308">
        <v>0.037174721189590976</v>
      </c>
      <c r="S59" s="92"/>
    </row>
    <row r="60" spans="1:19" ht="12.75">
      <c r="A60" s="334"/>
      <c r="B60" s="83" t="s">
        <v>52</v>
      </c>
      <c r="C60" s="302">
        <v>504</v>
      </c>
      <c r="D60" s="303">
        <v>294</v>
      </c>
      <c r="E60" s="304">
        <v>-210</v>
      </c>
      <c r="F60" s="305">
        <v>-0.41666666666666663</v>
      </c>
      <c r="G60" s="306">
        <v>942</v>
      </c>
      <c r="H60" s="303">
        <v>482</v>
      </c>
      <c r="I60" s="304">
        <v>-460</v>
      </c>
      <c r="J60" s="307">
        <v>-0.4883227176220807</v>
      </c>
      <c r="K60" s="306">
        <v>587</v>
      </c>
      <c r="L60" s="303">
        <v>686</v>
      </c>
      <c r="M60" s="304">
        <v>99</v>
      </c>
      <c r="N60" s="305">
        <v>0.16865417376490632</v>
      </c>
      <c r="O60" s="306">
        <v>1845</v>
      </c>
      <c r="P60" s="303">
        <v>1971</v>
      </c>
      <c r="Q60" s="304">
        <v>126</v>
      </c>
      <c r="R60" s="308">
        <v>0.06829268292682933</v>
      </c>
      <c r="S60" s="92"/>
    </row>
    <row r="61" spans="1:19" ht="12.75">
      <c r="A61" s="334"/>
      <c r="B61" s="87" t="s">
        <v>53</v>
      </c>
      <c r="C61" s="309">
        <v>68</v>
      </c>
      <c r="D61" s="303">
        <v>75</v>
      </c>
      <c r="E61" s="304">
        <v>7</v>
      </c>
      <c r="F61" s="305">
        <v>0.10294117647058831</v>
      </c>
      <c r="G61" s="310">
        <v>125</v>
      </c>
      <c r="H61" s="303">
        <v>201</v>
      </c>
      <c r="I61" s="304">
        <v>76</v>
      </c>
      <c r="J61" s="307">
        <v>0.6080000000000001</v>
      </c>
      <c r="K61" s="310">
        <v>494</v>
      </c>
      <c r="L61" s="303">
        <v>547</v>
      </c>
      <c r="M61" s="304">
        <v>53</v>
      </c>
      <c r="N61" s="305">
        <v>0.10728744939271251</v>
      </c>
      <c r="O61" s="306">
        <v>1770</v>
      </c>
      <c r="P61" s="303">
        <v>1834</v>
      </c>
      <c r="Q61" s="304">
        <v>64</v>
      </c>
      <c r="R61" s="308">
        <v>0.0361581920903955</v>
      </c>
      <c r="S61" s="92"/>
    </row>
    <row r="62" spans="1:19" s="21" customFormat="1" ht="12.75">
      <c r="A62" s="334"/>
      <c r="B62" s="100" t="s">
        <v>34</v>
      </c>
      <c r="C62" s="302">
        <v>150</v>
      </c>
      <c r="D62" s="303">
        <v>198</v>
      </c>
      <c r="E62" s="304">
        <v>48</v>
      </c>
      <c r="F62" s="305">
        <v>0.32</v>
      </c>
      <c r="G62" s="306">
        <v>288</v>
      </c>
      <c r="H62" s="303">
        <v>396</v>
      </c>
      <c r="I62" s="304">
        <v>108</v>
      </c>
      <c r="J62" s="307">
        <v>0.375</v>
      </c>
      <c r="K62" s="306">
        <v>309</v>
      </c>
      <c r="L62" s="303">
        <v>247</v>
      </c>
      <c r="M62" s="304">
        <v>-62</v>
      </c>
      <c r="N62" s="305">
        <v>-0.20064724919093846</v>
      </c>
      <c r="O62" s="310">
        <v>776</v>
      </c>
      <c r="P62" s="303">
        <v>552</v>
      </c>
      <c r="Q62" s="304">
        <v>-224</v>
      </c>
      <c r="R62" s="308">
        <v>-0.28865979381443296</v>
      </c>
      <c r="S62" s="65"/>
    </row>
    <row r="63" spans="1:19" s="19" customFormat="1" ht="12.75">
      <c r="A63" s="334" t="s">
        <v>23</v>
      </c>
      <c r="B63" s="83" t="s">
        <v>55</v>
      </c>
      <c r="C63" s="302">
        <v>465</v>
      </c>
      <c r="D63" s="303">
        <v>459</v>
      </c>
      <c r="E63" s="304">
        <v>-6</v>
      </c>
      <c r="F63" s="305">
        <v>-0.012903225806451646</v>
      </c>
      <c r="G63" s="306">
        <v>1123</v>
      </c>
      <c r="H63" s="303">
        <v>1111</v>
      </c>
      <c r="I63" s="304">
        <v>-12</v>
      </c>
      <c r="J63" s="307">
        <v>-0.010685663401602818</v>
      </c>
      <c r="K63" s="306">
        <v>1710</v>
      </c>
      <c r="L63" s="303">
        <v>2617</v>
      </c>
      <c r="M63" s="304">
        <v>907</v>
      </c>
      <c r="N63" s="305">
        <v>0.5304093567251462</v>
      </c>
      <c r="O63" s="310">
        <v>6726</v>
      </c>
      <c r="P63" s="303">
        <v>13480</v>
      </c>
      <c r="Q63" s="304">
        <v>6754</v>
      </c>
      <c r="R63" s="308">
        <v>1.0041629497472493</v>
      </c>
      <c r="S63" s="93"/>
    </row>
    <row r="64" spans="1:19" ht="12.75">
      <c r="A64" s="334"/>
      <c r="B64" s="83" t="s">
        <v>28</v>
      </c>
      <c r="C64" s="302">
        <v>139</v>
      </c>
      <c r="D64" s="303">
        <v>101</v>
      </c>
      <c r="E64" s="304">
        <v>-38</v>
      </c>
      <c r="F64" s="305">
        <v>-0.27338129496402874</v>
      </c>
      <c r="G64" s="306">
        <v>868</v>
      </c>
      <c r="H64" s="303">
        <v>517</v>
      </c>
      <c r="I64" s="304">
        <v>-351</v>
      </c>
      <c r="J64" s="307">
        <v>-0.40437788018433185</v>
      </c>
      <c r="K64" s="306">
        <v>287</v>
      </c>
      <c r="L64" s="303">
        <v>242</v>
      </c>
      <c r="M64" s="304">
        <v>-45</v>
      </c>
      <c r="N64" s="305">
        <v>-0.15679442508710806</v>
      </c>
      <c r="O64" s="310">
        <v>676</v>
      </c>
      <c r="P64" s="303">
        <v>720</v>
      </c>
      <c r="Q64" s="304">
        <v>44</v>
      </c>
      <c r="R64" s="308">
        <v>0.06508875739644981</v>
      </c>
      <c r="S64" s="92"/>
    </row>
    <row r="65" spans="1:19" s="21" customFormat="1" ht="12.75">
      <c r="A65" s="334"/>
      <c r="B65" s="119" t="s">
        <v>38</v>
      </c>
      <c r="C65" s="309">
        <v>446</v>
      </c>
      <c r="D65" s="303">
        <v>786</v>
      </c>
      <c r="E65" s="304">
        <v>340</v>
      </c>
      <c r="F65" s="305">
        <v>0.7623318385650224</v>
      </c>
      <c r="G65" s="310">
        <v>991</v>
      </c>
      <c r="H65" s="303">
        <v>1663</v>
      </c>
      <c r="I65" s="304">
        <v>672</v>
      </c>
      <c r="J65" s="307">
        <v>0.6781029263370333</v>
      </c>
      <c r="K65" s="310">
        <v>679</v>
      </c>
      <c r="L65" s="303">
        <v>837</v>
      </c>
      <c r="M65" s="304">
        <v>158</v>
      </c>
      <c r="N65" s="305">
        <v>0.23269513991163482</v>
      </c>
      <c r="O65" s="310">
        <v>1853</v>
      </c>
      <c r="P65" s="303">
        <v>2242</v>
      </c>
      <c r="Q65" s="304">
        <v>389</v>
      </c>
      <c r="R65" s="308">
        <v>0.2099298434970318</v>
      </c>
      <c r="S65" s="65"/>
    </row>
    <row r="66" spans="1:19" s="73" customFormat="1" ht="12.75">
      <c r="A66" s="120" t="s">
        <v>37</v>
      </c>
      <c r="B66" s="100" t="s">
        <v>35</v>
      </c>
      <c r="C66" s="309">
        <v>1147</v>
      </c>
      <c r="D66" s="303">
        <v>1065</v>
      </c>
      <c r="E66" s="304">
        <v>-82</v>
      </c>
      <c r="F66" s="305">
        <v>-0.07149084568439412</v>
      </c>
      <c r="G66" s="310">
        <v>2323</v>
      </c>
      <c r="H66" s="303">
        <v>2226</v>
      </c>
      <c r="I66" s="304">
        <v>-97</v>
      </c>
      <c r="J66" s="307">
        <v>-0.04175634954799823</v>
      </c>
      <c r="K66" s="310">
        <v>189</v>
      </c>
      <c r="L66" s="303">
        <v>204</v>
      </c>
      <c r="M66" s="304">
        <v>15</v>
      </c>
      <c r="N66" s="305">
        <v>0.0793650793650793</v>
      </c>
      <c r="O66" s="310">
        <v>444</v>
      </c>
      <c r="P66" s="303">
        <v>514</v>
      </c>
      <c r="Q66" s="304">
        <v>70</v>
      </c>
      <c r="R66" s="308">
        <v>0.1576576576576576</v>
      </c>
      <c r="S66" s="94"/>
    </row>
    <row r="67" spans="1:19" s="19" customFormat="1" ht="12.75">
      <c r="A67" s="334" t="s">
        <v>27</v>
      </c>
      <c r="B67" s="83" t="s">
        <v>56</v>
      </c>
      <c r="C67" s="302">
        <v>176</v>
      </c>
      <c r="D67" s="303">
        <v>67</v>
      </c>
      <c r="E67" s="304">
        <v>-109</v>
      </c>
      <c r="F67" s="305">
        <v>-0.6193181818181819</v>
      </c>
      <c r="G67" s="306">
        <v>346</v>
      </c>
      <c r="H67" s="303">
        <v>225</v>
      </c>
      <c r="I67" s="304">
        <v>-121</v>
      </c>
      <c r="J67" s="307">
        <v>-0.3497109826589595</v>
      </c>
      <c r="K67" s="306">
        <v>482</v>
      </c>
      <c r="L67" s="303">
        <v>364</v>
      </c>
      <c r="M67" s="304">
        <v>-118</v>
      </c>
      <c r="N67" s="305">
        <v>-0.24481327800829877</v>
      </c>
      <c r="O67" s="310">
        <v>1074</v>
      </c>
      <c r="P67" s="303">
        <v>735</v>
      </c>
      <c r="Q67" s="304">
        <v>-339</v>
      </c>
      <c r="R67" s="308">
        <v>-0.3156424581005587</v>
      </c>
      <c r="S67" s="93"/>
    </row>
    <row r="68" spans="1:19" s="21" customFormat="1" ht="12.75">
      <c r="A68" s="334"/>
      <c r="B68" s="100" t="s">
        <v>36</v>
      </c>
      <c r="C68" s="309">
        <v>754</v>
      </c>
      <c r="D68" s="303">
        <v>541</v>
      </c>
      <c r="E68" s="304">
        <v>-213</v>
      </c>
      <c r="F68" s="305">
        <v>-0.2824933687002652</v>
      </c>
      <c r="G68" s="310">
        <v>1659</v>
      </c>
      <c r="H68" s="303">
        <v>1499</v>
      </c>
      <c r="I68" s="304">
        <v>-160</v>
      </c>
      <c r="J68" s="307">
        <v>-0.09644364074743816</v>
      </c>
      <c r="K68" s="310">
        <v>617</v>
      </c>
      <c r="L68" s="303">
        <v>594</v>
      </c>
      <c r="M68" s="304">
        <v>-23</v>
      </c>
      <c r="N68" s="305">
        <v>-0.037277147487844386</v>
      </c>
      <c r="O68" s="310">
        <v>1661</v>
      </c>
      <c r="P68" s="303">
        <v>2634</v>
      </c>
      <c r="Q68" s="304">
        <v>973</v>
      </c>
      <c r="R68" s="308">
        <v>0.5857916917519566</v>
      </c>
      <c r="S68" s="65"/>
    </row>
    <row r="69" spans="1:19" s="19" customFormat="1" ht="12.75">
      <c r="A69" s="334" t="s">
        <v>25</v>
      </c>
      <c r="B69" s="83" t="s">
        <v>57</v>
      </c>
      <c r="C69" s="302">
        <v>41</v>
      </c>
      <c r="D69" s="303">
        <v>85</v>
      </c>
      <c r="E69" s="304">
        <v>44</v>
      </c>
      <c r="F69" s="305">
        <v>1.0731707317073171</v>
      </c>
      <c r="G69" s="306">
        <v>184</v>
      </c>
      <c r="H69" s="303">
        <v>304</v>
      </c>
      <c r="I69" s="304">
        <v>120</v>
      </c>
      <c r="J69" s="307">
        <v>0.6521739130434783</v>
      </c>
      <c r="K69" s="306">
        <v>75</v>
      </c>
      <c r="L69" s="303">
        <v>4</v>
      </c>
      <c r="M69" s="304">
        <v>-71</v>
      </c>
      <c r="N69" s="305">
        <v>-0.9466666666666667</v>
      </c>
      <c r="O69" s="310">
        <v>388</v>
      </c>
      <c r="P69" s="303">
        <v>144</v>
      </c>
      <c r="Q69" s="304">
        <v>-244</v>
      </c>
      <c r="R69" s="308">
        <v>-0.6288659793814433</v>
      </c>
      <c r="S69" s="93"/>
    </row>
    <row r="70" spans="1:19" s="74" customFormat="1" ht="12.75">
      <c r="A70" s="335"/>
      <c r="B70" s="84" t="s">
        <v>29</v>
      </c>
      <c r="C70" s="311">
        <v>1382</v>
      </c>
      <c r="D70" s="312">
        <v>1769</v>
      </c>
      <c r="E70" s="313">
        <v>387</v>
      </c>
      <c r="F70" s="314">
        <v>0.2800289435600578</v>
      </c>
      <c r="G70" s="315">
        <v>3223</v>
      </c>
      <c r="H70" s="312">
        <v>3838</v>
      </c>
      <c r="I70" s="313">
        <v>615</v>
      </c>
      <c r="J70" s="316">
        <v>0.190816009928638</v>
      </c>
      <c r="K70" s="315">
        <v>1017</v>
      </c>
      <c r="L70" s="312">
        <v>1247</v>
      </c>
      <c r="M70" s="313">
        <v>230</v>
      </c>
      <c r="N70" s="314">
        <v>0.22615535889872174</v>
      </c>
      <c r="O70" s="315">
        <v>2285</v>
      </c>
      <c r="P70" s="312">
        <v>3451</v>
      </c>
      <c r="Q70" s="313">
        <v>1166</v>
      </c>
      <c r="R70" s="317">
        <v>0.5102844638949671</v>
      </c>
      <c r="S70" s="96"/>
    </row>
    <row r="71" spans="1:19" s="37" customFormat="1" ht="12">
      <c r="A71" s="35"/>
      <c r="B71" s="99" t="s">
        <v>6</v>
      </c>
      <c r="C71" s="318">
        <v>8268</v>
      </c>
      <c r="D71" s="319">
        <v>8349</v>
      </c>
      <c r="E71" s="319">
        <v>81</v>
      </c>
      <c r="F71" s="320">
        <v>0.009796806966618332</v>
      </c>
      <c r="G71" s="321">
        <v>31395</v>
      </c>
      <c r="H71" s="319">
        <v>29038</v>
      </c>
      <c r="I71" s="319">
        <v>-2357</v>
      </c>
      <c r="J71" s="322">
        <v>-0.07507564898869246</v>
      </c>
      <c r="K71" s="321">
        <v>9199</v>
      </c>
      <c r="L71" s="319">
        <v>10842</v>
      </c>
      <c r="M71" s="319">
        <v>1643</v>
      </c>
      <c r="N71" s="320">
        <v>0.1786063702576366</v>
      </c>
      <c r="O71" s="321">
        <v>29892</v>
      </c>
      <c r="P71" s="319">
        <v>43344</v>
      </c>
      <c r="Q71" s="319">
        <v>13452</v>
      </c>
      <c r="R71" s="323">
        <v>0.4500200722601364</v>
      </c>
      <c r="S71" s="95"/>
    </row>
    <row r="72" spans="2:18" s="5" customFormat="1" ht="12.75">
      <c r="B72" s="10"/>
      <c r="C72" s="11"/>
      <c r="D72" s="11"/>
      <c r="E72" s="11"/>
      <c r="F72" s="24"/>
      <c r="G72" s="11"/>
      <c r="H72" s="11"/>
      <c r="I72" s="11"/>
      <c r="J72" s="24"/>
      <c r="K72" s="11"/>
      <c r="L72" s="11"/>
      <c r="M72" s="11"/>
      <c r="N72" s="24"/>
      <c r="O72" s="11"/>
      <c r="P72" s="11"/>
      <c r="Q72" s="11"/>
      <c r="R72" s="24"/>
    </row>
  </sheetData>
  <mergeCells count="36">
    <mergeCell ref="A55:A62"/>
    <mergeCell ref="A63:A65"/>
    <mergeCell ref="A67:A68"/>
    <mergeCell ref="A69:A70"/>
    <mergeCell ref="A42:A44"/>
    <mergeCell ref="A45:A46"/>
    <mergeCell ref="A47:A51"/>
    <mergeCell ref="A52:A54"/>
    <mergeCell ref="A37:R37"/>
    <mergeCell ref="A38:R38"/>
    <mergeCell ref="A39:A41"/>
    <mergeCell ref="B39:B41"/>
    <mergeCell ref="C39:J39"/>
    <mergeCell ref="K39:R39"/>
    <mergeCell ref="C40:F40"/>
    <mergeCell ref="G40:J40"/>
    <mergeCell ref="K40:N40"/>
    <mergeCell ref="O40:R40"/>
    <mergeCell ref="A1:R1"/>
    <mergeCell ref="A2:R2"/>
    <mergeCell ref="K3:R3"/>
    <mergeCell ref="C4:F4"/>
    <mergeCell ref="G4:J4"/>
    <mergeCell ref="K4:N4"/>
    <mergeCell ref="O4:R4"/>
    <mergeCell ref="B3:B5"/>
    <mergeCell ref="A3:A5"/>
    <mergeCell ref="C3:J3"/>
    <mergeCell ref="A6:A8"/>
    <mergeCell ref="A9:A10"/>
    <mergeCell ref="A11:A15"/>
    <mergeCell ref="A16:A18"/>
    <mergeCell ref="A19:A26"/>
    <mergeCell ref="A27:A29"/>
    <mergeCell ref="A31:A32"/>
    <mergeCell ref="A33:A34"/>
  </mergeCells>
  <printOptions horizontalCentered="1" verticalCentered="1"/>
  <pageMargins left="0.1968503937007874" right="0.2362204724409449" top="0.35433070866141736" bottom="0.5511811023622047" header="0.15748031496062992" footer="0.31496062992125984"/>
  <pageSetup horizontalDpi="600" verticalDpi="600" orientation="landscape" paperSize="9" scale="90" r:id="rId1"/>
  <headerFooter alignWithMargins="0">
    <oddHeader>&amp;C&amp;"Comic Sans MS,Bold"Regione Siciliana - Assessorato Turismo - Osservatorio Turistico</oddHeader>
    <oddFooter>&amp;L&amp;"Comic Sans MS,Regular Corsivo"&amp;8server &amp;F&amp;A&amp;C&amp;"Comic Sans MS,Regular"&amp;9In caso di utilizzo dei dati, pregasi citare la fonte&amp;R&amp;"Comic Sans MS,Regular"Pagina &amp;P di &amp;N</oddFooter>
  </headerFooter>
  <rowBreaks count="1" manualBreakCount="1">
    <brk id="3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72"/>
  <sheetViews>
    <sheetView view="pageBreakPreview" zoomScale="75" zoomScaleNormal="75" zoomScaleSheetLayoutView="75" workbookViewId="0" topLeftCell="A1">
      <pane xSplit="2" ySplit="5" topLeftCell="C35" activePane="bottomRight" state="frozen"/>
      <selection pane="topLeft" activeCell="C42" sqref="C42:R71"/>
      <selection pane="topRight" activeCell="C42" sqref="C42:R71"/>
      <selection pane="bottomLeft" activeCell="C42" sqref="C42:R71"/>
      <selection pane="bottomRight" activeCell="C42" sqref="C42:R71"/>
    </sheetView>
  </sheetViews>
  <sheetFormatPr defaultColWidth="9.625" defaultRowHeight="12.75"/>
  <cols>
    <col min="1" max="1" width="6.00390625" style="3" bestFit="1" customWidth="1"/>
    <col min="2" max="2" width="18.375" style="8" customWidth="1"/>
    <col min="3" max="3" width="9.625" style="9" customWidth="1"/>
    <col min="4" max="4" width="9.625" style="7" customWidth="1"/>
    <col min="5" max="5" width="8.75390625" style="7" customWidth="1"/>
    <col min="6" max="6" width="11.125" style="25" customWidth="1"/>
    <col min="7" max="8" width="9.625" style="7" customWidth="1"/>
    <col min="9" max="9" width="8.75390625" style="7" customWidth="1"/>
    <col min="10" max="10" width="11.125" style="25" customWidth="1"/>
    <col min="11" max="12" width="9.625" style="7" customWidth="1"/>
    <col min="13" max="13" width="8.75390625" style="7" customWidth="1"/>
    <col min="14" max="14" width="11.125" style="25" customWidth="1"/>
    <col min="15" max="16" width="9.625" style="7" customWidth="1"/>
    <col min="17" max="17" width="11.625" style="7" customWidth="1"/>
    <col min="18" max="18" width="11.125" style="25" customWidth="1"/>
    <col min="19" max="16384" width="9.625" style="3" customWidth="1"/>
  </cols>
  <sheetData>
    <row r="1" spans="1:55" s="1" customFormat="1" ht="19.5" thickBot="1" thickTop="1">
      <c r="A1" s="338" t="s">
        <v>58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40"/>
      <c r="S1" s="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16" customFormat="1" ht="15.75">
      <c r="A2" s="341" t="s">
        <v>12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  <c r="S2" s="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s="2" customFormat="1" ht="12.75" customHeight="1">
      <c r="A3" s="344" t="s">
        <v>19</v>
      </c>
      <c r="B3" s="347" t="s">
        <v>5</v>
      </c>
      <c r="C3" s="349" t="s">
        <v>2</v>
      </c>
      <c r="D3" s="350"/>
      <c r="E3" s="350"/>
      <c r="F3" s="350"/>
      <c r="G3" s="350"/>
      <c r="H3" s="350"/>
      <c r="I3" s="350"/>
      <c r="J3" s="351"/>
      <c r="K3" s="352" t="s">
        <v>4</v>
      </c>
      <c r="L3" s="353"/>
      <c r="M3" s="353"/>
      <c r="N3" s="353"/>
      <c r="O3" s="353"/>
      <c r="P3" s="353"/>
      <c r="Q3" s="353"/>
      <c r="R3" s="354"/>
      <c r="S3" s="1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12.75">
      <c r="A4" s="345"/>
      <c r="B4" s="333"/>
      <c r="C4" s="355" t="s">
        <v>0</v>
      </c>
      <c r="D4" s="355"/>
      <c r="E4" s="355"/>
      <c r="F4" s="355"/>
      <c r="G4" s="355" t="s">
        <v>1</v>
      </c>
      <c r="H4" s="355"/>
      <c r="I4" s="355"/>
      <c r="J4" s="356"/>
      <c r="K4" s="357" t="s">
        <v>0</v>
      </c>
      <c r="L4" s="355"/>
      <c r="M4" s="355"/>
      <c r="N4" s="355"/>
      <c r="O4" s="355" t="s">
        <v>1</v>
      </c>
      <c r="P4" s="355"/>
      <c r="Q4" s="355"/>
      <c r="R4" s="358"/>
      <c r="S4" s="1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s="77" customFormat="1" ht="13.5" thickBot="1">
      <c r="A5" s="346"/>
      <c r="B5" s="348"/>
      <c r="C5" s="26">
        <v>1998</v>
      </c>
      <c r="D5" s="27">
        <v>1999</v>
      </c>
      <c r="E5" s="28" t="s">
        <v>61</v>
      </c>
      <c r="F5" s="28" t="s">
        <v>3</v>
      </c>
      <c r="G5" s="26">
        <v>1998</v>
      </c>
      <c r="H5" s="29">
        <v>1999</v>
      </c>
      <c r="I5" s="28" t="s">
        <v>61</v>
      </c>
      <c r="J5" s="128" t="s">
        <v>3</v>
      </c>
      <c r="K5" s="30">
        <v>1998</v>
      </c>
      <c r="L5" s="27">
        <v>1999</v>
      </c>
      <c r="M5" s="28" t="s">
        <v>61</v>
      </c>
      <c r="N5" s="28" t="s">
        <v>3</v>
      </c>
      <c r="O5" s="26">
        <v>1998</v>
      </c>
      <c r="P5" s="29">
        <v>1999</v>
      </c>
      <c r="Q5" s="28" t="s">
        <v>61</v>
      </c>
      <c r="R5" s="31" t="s">
        <v>3</v>
      </c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</row>
    <row r="6" spans="1:55" s="19" customFormat="1" ht="13.5" thickTop="1">
      <c r="A6" s="363" t="s">
        <v>21</v>
      </c>
      <c r="B6" s="82" t="s">
        <v>39</v>
      </c>
      <c r="C6" s="122">
        <v>9640</v>
      </c>
      <c r="D6" s="105">
        <v>9090</v>
      </c>
      <c r="E6" s="117">
        <v>-550</v>
      </c>
      <c r="F6" s="133">
        <v>-0.05705394190871371</v>
      </c>
      <c r="G6" s="256">
        <v>15400</v>
      </c>
      <c r="H6" s="259">
        <v>15994</v>
      </c>
      <c r="I6" s="117">
        <v>594</v>
      </c>
      <c r="J6" s="129">
        <v>0.03857142857142848</v>
      </c>
      <c r="K6" s="104">
        <v>10826</v>
      </c>
      <c r="L6" s="105">
        <v>11174</v>
      </c>
      <c r="M6" s="117">
        <v>348</v>
      </c>
      <c r="N6" s="133">
        <v>0.03214483650471078</v>
      </c>
      <c r="O6" s="104">
        <v>14835</v>
      </c>
      <c r="P6" s="105">
        <v>14190</v>
      </c>
      <c r="Q6" s="117">
        <v>-645</v>
      </c>
      <c r="R6" s="133">
        <v>-0.04347826086956519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4" customFormat="1" ht="12.75">
      <c r="A7" s="337"/>
      <c r="B7" s="83" t="s">
        <v>40</v>
      </c>
      <c r="C7" s="123">
        <v>14150</v>
      </c>
      <c r="D7" s="38">
        <v>8615</v>
      </c>
      <c r="E7" s="6">
        <v>-5535</v>
      </c>
      <c r="F7" s="134">
        <v>-0.39116607773851586</v>
      </c>
      <c r="G7" s="257">
        <v>56127</v>
      </c>
      <c r="H7" s="260">
        <v>56813</v>
      </c>
      <c r="I7" s="6">
        <v>686</v>
      </c>
      <c r="J7" s="130">
        <v>0.012222281611345753</v>
      </c>
      <c r="K7" s="39">
        <v>2729</v>
      </c>
      <c r="L7" s="38">
        <v>2045</v>
      </c>
      <c r="M7" s="6">
        <v>-684</v>
      </c>
      <c r="N7" s="134">
        <v>-0.25064126053499447</v>
      </c>
      <c r="O7" s="39">
        <v>17723</v>
      </c>
      <c r="P7" s="38">
        <v>17915</v>
      </c>
      <c r="Q7" s="6">
        <v>192</v>
      </c>
      <c r="R7" s="134">
        <v>0.01083338035321324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21" customFormat="1" ht="12.75">
      <c r="A8" s="362"/>
      <c r="B8" s="84" t="s">
        <v>30</v>
      </c>
      <c r="C8" s="124">
        <v>1792</v>
      </c>
      <c r="D8" s="38">
        <v>2509</v>
      </c>
      <c r="E8" s="6">
        <v>717</v>
      </c>
      <c r="F8" s="134">
        <v>0.4001116071428572</v>
      </c>
      <c r="G8" s="257">
        <v>7215</v>
      </c>
      <c r="H8" s="261">
        <v>7754</v>
      </c>
      <c r="I8" s="6">
        <v>539</v>
      </c>
      <c r="J8" s="130">
        <v>0.07470547470547473</v>
      </c>
      <c r="K8" s="40">
        <v>851</v>
      </c>
      <c r="L8" s="38">
        <v>1084</v>
      </c>
      <c r="M8" s="6">
        <v>233</v>
      </c>
      <c r="N8" s="134">
        <v>0.2737955346651</v>
      </c>
      <c r="O8" s="39">
        <v>1158</v>
      </c>
      <c r="P8" s="38">
        <v>1347</v>
      </c>
      <c r="Q8" s="6">
        <v>189</v>
      </c>
      <c r="R8" s="134">
        <v>0.16321243523316054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19" customFormat="1" ht="12.75">
      <c r="A9" s="361" t="s">
        <v>26</v>
      </c>
      <c r="B9" s="85" t="s">
        <v>41</v>
      </c>
      <c r="C9" s="123">
        <v>595</v>
      </c>
      <c r="D9" s="38">
        <v>645</v>
      </c>
      <c r="E9" s="6">
        <v>50</v>
      </c>
      <c r="F9" s="134">
        <v>0.08403361344537807</v>
      </c>
      <c r="G9" s="257">
        <v>3230</v>
      </c>
      <c r="H9" s="259">
        <v>3286</v>
      </c>
      <c r="I9" s="6">
        <v>56</v>
      </c>
      <c r="J9" s="130">
        <v>0.017337461300309664</v>
      </c>
      <c r="K9" s="39">
        <v>86</v>
      </c>
      <c r="L9" s="38">
        <v>84</v>
      </c>
      <c r="M9" s="6">
        <v>-2</v>
      </c>
      <c r="N9" s="134">
        <v>-0.023255813953488413</v>
      </c>
      <c r="O9" s="39">
        <v>153</v>
      </c>
      <c r="P9" s="38">
        <v>177</v>
      </c>
      <c r="Q9" s="6">
        <v>24</v>
      </c>
      <c r="R9" s="134">
        <v>0.15686274509803932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21" customFormat="1" ht="12.75">
      <c r="A10" s="335"/>
      <c r="B10" s="86" t="s">
        <v>31</v>
      </c>
      <c r="C10" s="124">
        <v>2200</v>
      </c>
      <c r="D10" s="38">
        <v>2475</v>
      </c>
      <c r="E10" s="6">
        <v>275</v>
      </c>
      <c r="F10" s="134">
        <v>0.125</v>
      </c>
      <c r="G10" s="257">
        <v>6571</v>
      </c>
      <c r="H10" s="261">
        <v>9450</v>
      </c>
      <c r="I10" s="6">
        <v>2879</v>
      </c>
      <c r="J10" s="130">
        <v>0.438137269821945</v>
      </c>
      <c r="K10" s="40">
        <v>500</v>
      </c>
      <c r="L10" s="38">
        <v>505</v>
      </c>
      <c r="M10" s="6">
        <v>5</v>
      </c>
      <c r="N10" s="134">
        <v>0.01</v>
      </c>
      <c r="O10" s="39">
        <v>604</v>
      </c>
      <c r="P10" s="38">
        <v>635</v>
      </c>
      <c r="Q10" s="6">
        <v>31</v>
      </c>
      <c r="R10" s="134">
        <v>0.051324503311258374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19" customFormat="1" ht="12.75">
      <c r="A11" s="361" t="s">
        <v>20</v>
      </c>
      <c r="B11" s="85" t="s">
        <v>42</v>
      </c>
      <c r="C11" s="123">
        <v>6945</v>
      </c>
      <c r="D11" s="38">
        <v>9773</v>
      </c>
      <c r="E11" s="6">
        <v>2828</v>
      </c>
      <c r="F11" s="134">
        <v>0.40719942404607634</v>
      </c>
      <c r="G11" s="257">
        <v>23638</v>
      </c>
      <c r="H11" s="259">
        <v>26700</v>
      </c>
      <c r="I11" s="6">
        <v>3062</v>
      </c>
      <c r="J11" s="130">
        <v>0.1295371858871308</v>
      </c>
      <c r="K11" s="39">
        <v>1990</v>
      </c>
      <c r="L11" s="38">
        <v>4789</v>
      </c>
      <c r="M11" s="6">
        <v>2799</v>
      </c>
      <c r="N11" s="134">
        <v>1.4065326633165829</v>
      </c>
      <c r="O11" s="39">
        <v>6041</v>
      </c>
      <c r="P11" s="38">
        <v>11539</v>
      </c>
      <c r="Q11" s="6">
        <v>5498</v>
      </c>
      <c r="R11" s="134">
        <v>0.9101142195000829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s="334"/>
      <c r="B12" s="83" t="s">
        <v>43</v>
      </c>
      <c r="C12" s="123">
        <v>585</v>
      </c>
      <c r="D12" s="38">
        <v>349</v>
      </c>
      <c r="E12" s="6">
        <v>-236</v>
      </c>
      <c r="F12" s="134">
        <v>-0.40341880341880343</v>
      </c>
      <c r="G12" s="257">
        <v>1259</v>
      </c>
      <c r="H12" s="38">
        <v>602</v>
      </c>
      <c r="I12" s="6">
        <v>-657</v>
      </c>
      <c r="J12" s="130">
        <v>-0.5218427323272439</v>
      </c>
      <c r="K12" s="39">
        <v>398</v>
      </c>
      <c r="L12" s="38">
        <v>57</v>
      </c>
      <c r="M12" s="6">
        <v>-341</v>
      </c>
      <c r="N12" s="134">
        <v>-0.8567839195979899</v>
      </c>
      <c r="O12" s="39">
        <v>604</v>
      </c>
      <c r="P12" s="38">
        <v>70</v>
      </c>
      <c r="Q12" s="6">
        <v>-534</v>
      </c>
      <c r="R12" s="134">
        <v>-0.8841059602649006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2.75">
      <c r="A13" s="334"/>
      <c r="B13" s="83" t="s">
        <v>44</v>
      </c>
      <c r="C13" s="123">
        <v>13667</v>
      </c>
      <c r="D13" s="38">
        <v>15707</v>
      </c>
      <c r="E13" s="6">
        <v>2040</v>
      </c>
      <c r="F13" s="134">
        <v>0.1492646520816565</v>
      </c>
      <c r="G13" s="257">
        <v>41943</v>
      </c>
      <c r="H13" s="38">
        <v>33916</v>
      </c>
      <c r="I13" s="6">
        <v>-8027</v>
      </c>
      <c r="J13" s="130">
        <v>-0.19137877595784758</v>
      </c>
      <c r="K13" s="39">
        <v>6152</v>
      </c>
      <c r="L13" s="38">
        <v>5907</v>
      </c>
      <c r="M13" s="6">
        <v>-245</v>
      </c>
      <c r="N13" s="134">
        <v>-0.03982444733420021</v>
      </c>
      <c r="O13" s="39">
        <v>15777</v>
      </c>
      <c r="P13" s="38">
        <v>14513</v>
      </c>
      <c r="Q13" s="6">
        <v>-1264</v>
      </c>
      <c r="R13" s="134">
        <v>-0.08011662546745257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2.75">
      <c r="A14" s="334"/>
      <c r="B14" s="83" t="s">
        <v>45</v>
      </c>
      <c r="C14" s="123">
        <v>1240</v>
      </c>
      <c r="D14" s="38">
        <v>1084</v>
      </c>
      <c r="E14" s="6">
        <v>-156</v>
      </c>
      <c r="F14" s="134">
        <v>-0.12580645161290327</v>
      </c>
      <c r="G14" s="257">
        <v>1866</v>
      </c>
      <c r="H14" s="38">
        <v>2249</v>
      </c>
      <c r="I14" s="6">
        <v>383</v>
      </c>
      <c r="J14" s="130">
        <v>0.205251875669882</v>
      </c>
      <c r="K14" s="39">
        <v>83</v>
      </c>
      <c r="L14" s="38">
        <v>167</v>
      </c>
      <c r="M14" s="6">
        <v>84</v>
      </c>
      <c r="N14" s="134">
        <v>1.0120481927710845</v>
      </c>
      <c r="O14" s="39">
        <v>191</v>
      </c>
      <c r="P14" s="38">
        <v>445</v>
      </c>
      <c r="Q14" s="6">
        <v>254</v>
      </c>
      <c r="R14" s="134">
        <v>1.329842931937173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s="21" customFormat="1" ht="12.75">
      <c r="A15" s="335"/>
      <c r="B15" s="84" t="s">
        <v>32</v>
      </c>
      <c r="C15" s="124">
        <v>5056</v>
      </c>
      <c r="D15" s="38">
        <v>5288</v>
      </c>
      <c r="E15" s="6">
        <v>232</v>
      </c>
      <c r="F15" s="134">
        <v>0.04588607594936711</v>
      </c>
      <c r="G15" s="257">
        <v>12873</v>
      </c>
      <c r="H15" s="261">
        <v>12914</v>
      </c>
      <c r="I15" s="6">
        <v>41</v>
      </c>
      <c r="J15" s="130">
        <v>0.0031849607706051497</v>
      </c>
      <c r="K15" s="40">
        <v>2112</v>
      </c>
      <c r="L15" s="38">
        <v>1743</v>
      </c>
      <c r="M15" s="6">
        <v>-369</v>
      </c>
      <c r="N15" s="134">
        <v>-0.17471590909090906</v>
      </c>
      <c r="O15" s="39">
        <v>6463</v>
      </c>
      <c r="P15" s="38">
        <v>11113</v>
      </c>
      <c r="Q15" s="6">
        <v>4650</v>
      </c>
      <c r="R15" s="134">
        <v>0.7194801175924492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19" customFormat="1" ht="12.75">
      <c r="A16" s="361" t="s">
        <v>24</v>
      </c>
      <c r="B16" s="85" t="s">
        <v>46</v>
      </c>
      <c r="C16" s="123">
        <v>782</v>
      </c>
      <c r="D16" s="38">
        <v>1084</v>
      </c>
      <c r="E16" s="6">
        <v>302</v>
      </c>
      <c r="F16" s="134">
        <v>0.38618925831202056</v>
      </c>
      <c r="G16" s="257">
        <v>1452</v>
      </c>
      <c r="H16" s="259">
        <v>2079</v>
      </c>
      <c r="I16" s="6">
        <v>627</v>
      </c>
      <c r="J16" s="130">
        <v>0.4318181818181819</v>
      </c>
      <c r="K16" s="39">
        <v>438</v>
      </c>
      <c r="L16" s="38">
        <v>431</v>
      </c>
      <c r="M16" s="6">
        <v>-7</v>
      </c>
      <c r="N16" s="134">
        <v>-0.01598173515981738</v>
      </c>
      <c r="O16" s="39">
        <v>665</v>
      </c>
      <c r="P16" s="38">
        <v>647</v>
      </c>
      <c r="Q16" s="6">
        <v>-18</v>
      </c>
      <c r="R16" s="134">
        <v>-0.02706766917293235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334"/>
      <c r="B17" s="83" t="s">
        <v>47</v>
      </c>
      <c r="C17" s="123">
        <v>681</v>
      </c>
      <c r="D17" s="38">
        <v>925</v>
      </c>
      <c r="E17" s="6">
        <v>244</v>
      </c>
      <c r="F17" s="134">
        <v>0.35829662261380313</v>
      </c>
      <c r="G17" s="257">
        <v>2770</v>
      </c>
      <c r="H17" s="38">
        <v>2477</v>
      </c>
      <c r="I17" s="6">
        <v>-293</v>
      </c>
      <c r="J17" s="130">
        <v>-0.1057761732851985</v>
      </c>
      <c r="K17" s="39">
        <v>748</v>
      </c>
      <c r="L17" s="38">
        <v>1053</v>
      </c>
      <c r="M17" s="6">
        <v>305</v>
      </c>
      <c r="N17" s="134">
        <v>0.40775401069518713</v>
      </c>
      <c r="O17" s="39">
        <v>1048</v>
      </c>
      <c r="P17" s="38">
        <v>1344</v>
      </c>
      <c r="Q17" s="6">
        <v>296</v>
      </c>
      <c r="R17" s="134">
        <v>0.28244274809160297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21" customFormat="1" ht="12.75">
      <c r="A18" s="335"/>
      <c r="B18" s="84" t="s">
        <v>33</v>
      </c>
      <c r="C18" s="124">
        <v>985</v>
      </c>
      <c r="D18" s="38">
        <v>851</v>
      </c>
      <c r="E18" s="6">
        <v>-134</v>
      </c>
      <c r="F18" s="134">
        <v>-0.13604060913705585</v>
      </c>
      <c r="G18" s="257">
        <v>3151</v>
      </c>
      <c r="H18" s="261">
        <v>2461</v>
      </c>
      <c r="I18" s="6">
        <v>-690</v>
      </c>
      <c r="J18" s="130">
        <v>-0.21897810218978098</v>
      </c>
      <c r="K18" s="40">
        <v>99</v>
      </c>
      <c r="L18" s="38">
        <v>101</v>
      </c>
      <c r="M18" s="6">
        <v>2</v>
      </c>
      <c r="N18" s="134">
        <v>0.02020202020202011</v>
      </c>
      <c r="O18" s="39">
        <v>254</v>
      </c>
      <c r="P18" s="38">
        <v>252</v>
      </c>
      <c r="Q18" s="6">
        <v>-2</v>
      </c>
      <c r="R18" s="134">
        <v>-0.007874015748031482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19" customFormat="1" ht="12.75">
      <c r="A19" s="361" t="s">
        <v>22</v>
      </c>
      <c r="B19" s="85" t="s">
        <v>48</v>
      </c>
      <c r="C19" s="123">
        <v>1167</v>
      </c>
      <c r="D19" s="38">
        <v>1468</v>
      </c>
      <c r="E19" s="6">
        <v>301</v>
      </c>
      <c r="F19" s="134">
        <v>0.25792630676949435</v>
      </c>
      <c r="G19" s="257">
        <v>3612</v>
      </c>
      <c r="H19" s="259">
        <v>3235</v>
      </c>
      <c r="I19" s="6">
        <v>-377</v>
      </c>
      <c r="J19" s="130">
        <v>-0.10437430786267998</v>
      </c>
      <c r="K19" s="39">
        <v>396</v>
      </c>
      <c r="L19" s="38">
        <v>392</v>
      </c>
      <c r="M19" s="6">
        <v>-4</v>
      </c>
      <c r="N19" s="134">
        <v>-0.010101010101010055</v>
      </c>
      <c r="O19" s="39">
        <v>548</v>
      </c>
      <c r="P19" s="38">
        <v>557</v>
      </c>
      <c r="Q19" s="6">
        <v>9</v>
      </c>
      <c r="R19" s="134">
        <v>0.01642335766423364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2.75">
      <c r="A20" s="334"/>
      <c r="B20" s="83" t="s">
        <v>49</v>
      </c>
      <c r="C20" s="123">
        <v>8865</v>
      </c>
      <c r="D20" s="38">
        <v>9271</v>
      </c>
      <c r="E20" s="6">
        <v>406</v>
      </c>
      <c r="F20" s="134">
        <v>0.04579808234630578</v>
      </c>
      <c r="G20" s="257">
        <v>41676</v>
      </c>
      <c r="H20" s="38">
        <v>40029</v>
      </c>
      <c r="I20" s="6">
        <v>-1647</v>
      </c>
      <c r="J20" s="130">
        <v>-0.039519147710912805</v>
      </c>
      <c r="K20" s="39">
        <v>10430</v>
      </c>
      <c r="L20" s="38">
        <v>11794</v>
      </c>
      <c r="M20" s="6">
        <v>1364</v>
      </c>
      <c r="N20" s="134">
        <v>0.1307766059443911</v>
      </c>
      <c r="O20" s="39">
        <v>61651</v>
      </c>
      <c r="P20" s="38">
        <v>68566</v>
      </c>
      <c r="Q20" s="6">
        <v>6915</v>
      </c>
      <c r="R20" s="134">
        <v>0.11216363076024716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2.75">
      <c r="A21" s="334"/>
      <c r="B21" s="83" t="s">
        <v>50</v>
      </c>
      <c r="C21" s="123">
        <v>6538</v>
      </c>
      <c r="D21" s="38">
        <v>7323</v>
      </c>
      <c r="E21" s="6">
        <v>785</v>
      </c>
      <c r="F21" s="134">
        <v>0.12006729886815548</v>
      </c>
      <c r="G21" s="257">
        <v>28476</v>
      </c>
      <c r="H21" s="38">
        <v>33785</v>
      </c>
      <c r="I21" s="6">
        <v>5309</v>
      </c>
      <c r="J21" s="130">
        <v>0.18643770192442766</v>
      </c>
      <c r="K21" s="39">
        <v>3798</v>
      </c>
      <c r="L21" s="38">
        <v>3838</v>
      </c>
      <c r="M21" s="6">
        <v>40</v>
      </c>
      <c r="N21" s="134">
        <v>0.01053185887309116</v>
      </c>
      <c r="O21" s="39">
        <v>13239</v>
      </c>
      <c r="P21" s="38">
        <v>14409</v>
      </c>
      <c r="Q21" s="6">
        <v>1170</v>
      </c>
      <c r="R21" s="134">
        <v>0.08837525492862008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2.75">
      <c r="A22" s="334"/>
      <c r="B22" s="83" t="s">
        <v>51</v>
      </c>
      <c r="C22" s="123">
        <v>6215</v>
      </c>
      <c r="D22" s="38">
        <v>6064</v>
      </c>
      <c r="E22" s="6">
        <v>-151</v>
      </c>
      <c r="F22" s="134">
        <v>-0.024296057924376502</v>
      </c>
      <c r="G22" s="257">
        <v>14442</v>
      </c>
      <c r="H22" s="38">
        <v>14447</v>
      </c>
      <c r="I22" s="6">
        <v>5</v>
      </c>
      <c r="J22" s="130">
        <v>0.0003462124359507879</v>
      </c>
      <c r="K22" s="39">
        <v>1359</v>
      </c>
      <c r="L22" s="38">
        <v>1298</v>
      </c>
      <c r="M22" s="6">
        <v>-61</v>
      </c>
      <c r="N22" s="134">
        <v>-0.04488594554819725</v>
      </c>
      <c r="O22" s="39">
        <v>2518</v>
      </c>
      <c r="P22" s="38">
        <v>2512</v>
      </c>
      <c r="Q22" s="6">
        <v>-6</v>
      </c>
      <c r="R22" s="134">
        <v>-0.002382843526608447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2.75">
      <c r="A23" s="334"/>
      <c r="B23" s="83" t="s">
        <v>54</v>
      </c>
      <c r="C23" s="123">
        <v>2943</v>
      </c>
      <c r="D23" s="38">
        <v>3233</v>
      </c>
      <c r="E23" s="6">
        <v>290</v>
      </c>
      <c r="F23" s="134">
        <v>0.09853890587835545</v>
      </c>
      <c r="G23" s="257">
        <v>5840</v>
      </c>
      <c r="H23" s="38">
        <v>6471</v>
      </c>
      <c r="I23" s="6">
        <v>631</v>
      </c>
      <c r="J23" s="130">
        <v>0.10804794520547945</v>
      </c>
      <c r="K23" s="39">
        <v>735</v>
      </c>
      <c r="L23" s="38">
        <v>1024</v>
      </c>
      <c r="M23" s="6">
        <v>289</v>
      </c>
      <c r="N23" s="134">
        <v>0.39319727891156453</v>
      </c>
      <c r="O23" s="39">
        <v>1120</v>
      </c>
      <c r="P23" s="38">
        <v>1460</v>
      </c>
      <c r="Q23" s="6">
        <v>340</v>
      </c>
      <c r="R23" s="134">
        <v>0.3035714285714286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2.75">
      <c r="A24" s="334"/>
      <c r="B24" s="83" t="s">
        <v>52</v>
      </c>
      <c r="C24" s="123">
        <v>1192</v>
      </c>
      <c r="D24" s="38">
        <v>716</v>
      </c>
      <c r="E24" s="6">
        <v>-476</v>
      </c>
      <c r="F24" s="134">
        <v>-0.3993288590604027</v>
      </c>
      <c r="G24" s="257">
        <v>3113</v>
      </c>
      <c r="H24" s="38">
        <v>2757</v>
      </c>
      <c r="I24" s="6">
        <v>-356</v>
      </c>
      <c r="J24" s="130">
        <v>-0.11435913909412143</v>
      </c>
      <c r="K24" s="39">
        <v>89</v>
      </c>
      <c r="L24" s="38">
        <v>25</v>
      </c>
      <c r="M24" s="6">
        <v>-64</v>
      </c>
      <c r="N24" s="134">
        <v>-0.7191011235955056</v>
      </c>
      <c r="O24" s="39">
        <v>130</v>
      </c>
      <c r="P24" s="38">
        <v>48</v>
      </c>
      <c r="Q24" s="6">
        <v>-82</v>
      </c>
      <c r="R24" s="134">
        <v>-0.6307692307692307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2.75">
      <c r="A25" s="334"/>
      <c r="B25" s="87" t="s">
        <v>53</v>
      </c>
      <c r="C25" s="124">
        <v>8185</v>
      </c>
      <c r="D25" s="38">
        <v>7263</v>
      </c>
      <c r="E25" s="6">
        <v>-922</v>
      </c>
      <c r="F25" s="134">
        <v>-0.11264508246792915</v>
      </c>
      <c r="G25" s="257">
        <v>20148</v>
      </c>
      <c r="H25" s="38">
        <v>18881</v>
      </c>
      <c r="I25" s="6">
        <v>-1267</v>
      </c>
      <c r="J25" s="130">
        <v>-0.06288465356362916</v>
      </c>
      <c r="K25" s="40">
        <v>14563</v>
      </c>
      <c r="L25" s="38">
        <v>15564</v>
      </c>
      <c r="M25" s="6">
        <v>1001</v>
      </c>
      <c r="N25" s="134">
        <v>0.06873583739614086</v>
      </c>
      <c r="O25" s="39">
        <v>87309</v>
      </c>
      <c r="P25" s="38">
        <v>90706</v>
      </c>
      <c r="Q25" s="6">
        <v>3397</v>
      </c>
      <c r="R25" s="134">
        <v>0.03890778728424338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19" s="21" customFormat="1" ht="12.75">
      <c r="A26" s="335"/>
      <c r="B26" s="88" t="s">
        <v>34</v>
      </c>
      <c r="C26" s="123">
        <v>11876</v>
      </c>
      <c r="D26" s="38">
        <v>13158</v>
      </c>
      <c r="E26" s="6">
        <v>1282</v>
      </c>
      <c r="F26" s="134">
        <v>0.107948804311216</v>
      </c>
      <c r="G26" s="257">
        <v>47006</v>
      </c>
      <c r="H26" s="261">
        <v>51989</v>
      </c>
      <c r="I26" s="6">
        <v>4983</v>
      </c>
      <c r="J26" s="130">
        <v>0.1060077436922946</v>
      </c>
      <c r="K26" s="39">
        <v>6433</v>
      </c>
      <c r="L26" s="38">
        <v>7115</v>
      </c>
      <c r="M26" s="6">
        <v>682</v>
      </c>
      <c r="N26" s="134">
        <v>0.10601585574382089</v>
      </c>
      <c r="O26" s="40">
        <v>25266</v>
      </c>
      <c r="P26" s="38">
        <v>27505</v>
      </c>
      <c r="Q26" s="6">
        <v>2239</v>
      </c>
      <c r="R26" s="134">
        <v>0.08861711390801874</v>
      </c>
      <c r="S26" s="65"/>
    </row>
    <row r="27" spans="1:42" s="17" customFormat="1" ht="12.75">
      <c r="A27" s="361" t="s">
        <v>23</v>
      </c>
      <c r="B27" s="85" t="s">
        <v>55</v>
      </c>
      <c r="C27" s="123">
        <v>4439</v>
      </c>
      <c r="D27" s="38">
        <v>5395</v>
      </c>
      <c r="E27" s="6">
        <v>956</v>
      </c>
      <c r="F27" s="134">
        <v>0.21536382068033344</v>
      </c>
      <c r="G27" s="257">
        <v>15496</v>
      </c>
      <c r="H27" s="253">
        <v>19874</v>
      </c>
      <c r="I27" s="6">
        <v>4378</v>
      </c>
      <c r="J27" s="130">
        <v>0.28252452245740844</v>
      </c>
      <c r="K27" s="39">
        <v>4747</v>
      </c>
      <c r="L27" s="38">
        <v>6053</v>
      </c>
      <c r="M27" s="6">
        <v>1306</v>
      </c>
      <c r="N27" s="134">
        <v>0.27512112913418996</v>
      </c>
      <c r="O27" s="40">
        <v>25910</v>
      </c>
      <c r="P27" s="38">
        <v>34861</v>
      </c>
      <c r="Q27" s="6">
        <v>8951</v>
      </c>
      <c r="R27" s="134">
        <v>0.34546507140100347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s="17" customFormat="1" ht="12.75">
      <c r="A28" s="334"/>
      <c r="B28" s="83" t="s">
        <v>28</v>
      </c>
      <c r="C28" s="123">
        <v>26801</v>
      </c>
      <c r="D28" s="38">
        <v>27257</v>
      </c>
      <c r="E28" s="6">
        <v>456</v>
      </c>
      <c r="F28" s="134">
        <v>0.017014290511548014</v>
      </c>
      <c r="G28" s="257">
        <v>59724</v>
      </c>
      <c r="H28" s="253">
        <v>60410</v>
      </c>
      <c r="I28" s="6">
        <v>686</v>
      </c>
      <c r="J28" s="130">
        <v>0.011486169714017835</v>
      </c>
      <c r="K28" s="39">
        <v>17338</v>
      </c>
      <c r="L28" s="38">
        <v>20649</v>
      </c>
      <c r="M28" s="6">
        <v>3311</v>
      </c>
      <c r="N28" s="134">
        <v>0.19096781635713467</v>
      </c>
      <c r="O28" s="40">
        <v>35488</v>
      </c>
      <c r="P28" s="38">
        <v>42303</v>
      </c>
      <c r="Q28" s="6">
        <v>6815</v>
      </c>
      <c r="R28" s="134">
        <v>0.19203674481514876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68" customFormat="1" ht="12.75">
      <c r="A29" s="335"/>
      <c r="B29" s="89" t="s">
        <v>38</v>
      </c>
      <c r="C29" s="124">
        <v>22411</v>
      </c>
      <c r="D29" s="38">
        <v>25967</v>
      </c>
      <c r="E29" s="6">
        <v>3556</v>
      </c>
      <c r="F29" s="134">
        <v>0.15867208067466865</v>
      </c>
      <c r="G29" s="257">
        <v>75603</v>
      </c>
      <c r="H29" s="254">
        <v>82842</v>
      </c>
      <c r="I29" s="6">
        <v>7239</v>
      </c>
      <c r="J29" s="130">
        <v>0.09575016864410135</v>
      </c>
      <c r="K29" s="40">
        <v>8519</v>
      </c>
      <c r="L29" s="38">
        <v>8423</v>
      </c>
      <c r="M29" s="6">
        <v>-96</v>
      </c>
      <c r="N29" s="134">
        <v>-0.011268928277966883</v>
      </c>
      <c r="O29" s="40">
        <v>45630</v>
      </c>
      <c r="P29" s="38">
        <v>44189</v>
      </c>
      <c r="Q29" s="6">
        <v>-1441</v>
      </c>
      <c r="R29" s="134">
        <v>-0.03158010081087004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71" customFormat="1" ht="12.75">
      <c r="A30" s="69" t="s">
        <v>37</v>
      </c>
      <c r="B30" s="97" t="s">
        <v>35</v>
      </c>
      <c r="C30" s="124">
        <v>12372</v>
      </c>
      <c r="D30" s="38">
        <v>12358</v>
      </c>
      <c r="E30" s="6">
        <v>-14</v>
      </c>
      <c r="F30" s="134">
        <v>-0.001131587455544758</v>
      </c>
      <c r="G30" s="257">
        <v>53484</v>
      </c>
      <c r="H30" s="255">
        <v>52975</v>
      </c>
      <c r="I30" s="6">
        <v>-509</v>
      </c>
      <c r="J30" s="130">
        <v>-0.009516864856779605</v>
      </c>
      <c r="K30" s="40">
        <v>4082</v>
      </c>
      <c r="L30" s="38">
        <v>4327</v>
      </c>
      <c r="M30" s="6">
        <v>245</v>
      </c>
      <c r="N30" s="134">
        <v>0.060019598236158656</v>
      </c>
      <c r="O30" s="40">
        <v>21972</v>
      </c>
      <c r="P30" s="38">
        <v>22422</v>
      </c>
      <c r="Q30" s="6">
        <v>450</v>
      </c>
      <c r="R30" s="134">
        <v>0.0204806116876024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1:42" s="17" customFormat="1" ht="12.75">
      <c r="A31" s="361" t="s">
        <v>27</v>
      </c>
      <c r="B31" s="85" t="s">
        <v>56</v>
      </c>
      <c r="C31" s="123">
        <v>15202</v>
      </c>
      <c r="D31" s="38">
        <v>7687</v>
      </c>
      <c r="E31" s="6">
        <v>-7515</v>
      </c>
      <c r="F31" s="134">
        <v>-0.4943428496250494</v>
      </c>
      <c r="G31" s="257">
        <v>34233</v>
      </c>
      <c r="H31" s="253">
        <v>26235</v>
      </c>
      <c r="I31" s="6">
        <v>-7998</v>
      </c>
      <c r="J31" s="130">
        <v>-0.23363421260187534</v>
      </c>
      <c r="K31" s="39">
        <v>6307</v>
      </c>
      <c r="L31" s="38">
        <v>6704</v>
      </c>
      <c r="M31" s="6">
        <v>397</v>
      </c>
      <c r="N31" s="134">
        <v>0.06294593309021712</v>
      </c>
      <c r="O31" s="40">
        <v>11329</v>
      </c>
      <c r="P31" s="38">
        <v>14545</v>
      </c>
      <c r="Q31" s="6">
        <v>3216</v>
      </c>
      <c r="R31" s="134">
        <v>0.2838732456527495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68" customFormat="1" ht="12.75">
      <c r="A32" s="335"/>
      <c r="B32" s="84" t="s">
        <v>36</v>
      </c>
      <c r="C32" s="124">
        <v>11478</v>
      </c>
      <c r="D32" s="38">
        <v>5720</v>
      </c>
      <c r="E32" s="6">
        <v>-5758</v>
      </c>
      <c r="F32" s="134">
        <v>-0.5016553406516815</v>
      </c>
      <c r="G32" s="257">
        <v>40077</v>
      </c>
      <c r="H32" s="254">
        <v>31573</v>
      </c>
      <c r="I32" s="6">
        <v>-8504</v>
      </c>
      <c r="J32" s="130">
        <v>-0.21219153130224322</v>
      </c>
      <c r="K32" s="40">
        <v>1815</v>
      </c>
      <c r="L32" s="38">
        <v>2448</v>
      </c>
      <c r="M32" s="6">
        <v>633</v>
      </c>
      <c r="N32" s="134">
        <v>0.3487603305785123</v>
      </c>
      <c r="O32" s="40">
        <v>10608</v>
      </c>
      <c r="P32" s="38">
        <v>12958</v>
      </c>
      <c r="Q32" s="6">
        <v>2350</v>
      </c>
      <c r="R32" s="134">
        <v>0.22153092006033193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s="17" customFormat="1" ht="12.75">
      <c r="A33" s="361" t="s">
        <v>25</v>
      </c>
      <c r="B33" s="85" t="s">
        <v>57</v>
      </c>
      <c r="C33" s="123">
        <v>1674</v>
      </c>
      <c r="D33" s="38">
        <v>1662</v>
      </c>
      <c r="E33" s="6">
        <v>-12</v>
      </c>
      <c r="F33" s="134">
        <v>-0.007168458781361964</v>
      </c>
      <c r="G33" s="257">
        <v>5551</v>
      </c>
      <c r="H33" s="253">
        <v>8117</v>
      </c>
      <c r="I33" s="6">
        <v>2566</v>
      </c>
      <c r="J33" s="130">
        <v>0.4622590524229868</v>
      </c>
      <c r="K33" s="39">
        <v>896</v>
      </c>
      <c r="L33" s="38">
        <v>793</v>
      </c>
      <c r="M33" s="6">
        <v>-103</v>
      </c>
      <c r="N33" s="134">
        <v>-0.1149553571428571</v>
      </c>
      <c r="O33" s="40">
        <v>2887</v>
      </c>
      <c r="P33" s="38">
        <v>3869</v>
      </c>
      <c r="Q33" s="6">
        <v>982</v>
      </c>
      <c r="R33" s="134">
        <v>0.3401454797367509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s="17" customFormat="1" ht="12.75">
      <c r="A34" s="360"/>
      <c r="B34" s="98" t="s">
        <v>29</v>
      </c>
      <c r="C34" s="126">
        <v>13639</v>
      </c>
      <c r="D34" s="64">
        <v>14858</v>
      </c>
      <c r="E34" s="121">
        <v>1219</v>
      </c>
      <c r="F34" s="135">
        <v>0.08937605396290049</v>
      </c>
      <c r="G34" s="258">
        <v>36246</v>
      </c>
      <c r="H34" s="253">
        <v>44973</v>
      </c>
      <c r="I34" s="121">
        <v>8727</v>
      </c>
      <c r="J34" s="131">
        <v>0.24077139546432713</v>
      </c>
      <c r="K34" s="66">
        <v>5008</v>
      </c>
      <c r="L34" s="64">
        <v>4959</v>
      </c>
      <c r="M34" s="121">
        <v>-49</v>
      </c>
      <c r="N34" s="135">
        <v>-0.00978434504792336</v>
      </c>
      <c r="O34" s="66">
        <v>11363</v>
      </c>
      <c r="P34" s="64">
        <v>13531</v>
      </c>
      <c r="Q34" s="121">
        <v>2168</v>
      </c>
      <c r="R34" s="135">
        <v>0.19079468450233206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55" s="37" customFormat="1" ht="9.75" customHeight="1">
      <c r="A35" s="35"/>
      <c r="B35" s="99" t="s">
        <v>6</v>
      </c>
      <c r="C35" s="72">
        <v>213315</v>
      </c>
      <c r="D35" s="23">
        <v>207795</v>
      </c>
      <c r="E35" s="23">
        <v>-5520</v>
      </c>
      <c r="F35" s="136">
        <v>-0.025877223823922324</v>
      </c>
      <c r="G35" s="72">
        <v>662222</v>
      </c>
      <c r="H35" s="23">
        <v>675288</v>
      </c>
      <c r="I35" s="23">
        <v>13066</v>
      </c>
      <c r="J35" s="132">
        <v>0.019730543533739375</v>
      </c>
      <c r="K35" s="72">
        <v>113527</v>
      </c>
      <c r="L35" s="23">
        <v>124546</v>
      </c>
      <c r="M35" s="23">
        <v>11019</v>
      </c>
      <c r="N35" s="136">
        <v>0.09706061113215347</v>
      </c>
      <c r="O35" s="72">
        <v>422484</v>
      </c>
      <c r="P35" s="23">
        <v>468628</v>
      </c>
      <c r="Q35" s="23">
        <v>46144</v>
      </c>
      <c r="R35" s="136">
        <v>0.1092207042160176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2:18" s="5" customFormat="1" ht="13.5" thickBot="1">
      <c r="B36" s="10"/>
      <c r="C36" s="11"/>
      <c r="D36" s="11"/>
      <c r="E36" s="11"/>
      <c r="F36" s="24"/>
      <c r="G36" s="11"/>
      <c r="H36" s="11"/>
      <c r="I36" s="11"/>
      <c r="J36" s="24"/>
      <c r="K36" s="11"/>
      <c r="L36" s="11"/>
      <c r="M36" s="11"/>
      <c r="N36" s="24"/>
      <c r="O36" s="11"/>
      <c r="P36" s="11"/>
      <c r="Q36" s="11"/>
      <c r="R36" s="24"/>
    </row>
    <row r="37" spans="1:18" s="22" customFormat="1" ht="18.75" thickTop="1">
      <c r="A37" s="338" t="s">
        <v>59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40"/>
    </row>
    <row r="38" spans="1:18" ht="15.75">
      <c r="A38" s="341" t="str">
        <f>A2</f>
        <v>MESE DI GIUGNO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3"/>
    </row>
    <row r="39" spans="1:18" ht="12.75">
      <c r="A39" s="344" t="s">
        <v>19</v>
      </c>
      <c r="B39" s="347" t="s">
        <v>5</v>
      </c>
      <c r="C39" s="349" t="s">
        <v>2</v>
      </c>
      <c r="D39" s="350"/>
      <c r="E39" s="350"/>
      <c r="F39" s="350"/>
      <c r="G39" s="350"/>
      <c r="H39" s="350"/>
      <c r="I39" s="350"/>
      <c r="J39" s="351"/>
      <c r="K39" s="352" t="s">
        <v>4</v>
      </c>
      <c r="L39" s="353"/>
      <c r="M39" s="353"/>
      <c r="N39" s="353"/>
      <c r="O39" s="353"/>
      <c r="P39" s="353"/>
      <c r="Q39" s="353"/>
      <c r="R39" s="354"/>
    </row>
    <row r="40" spans="1:18" ht="12.75">
      <c r="A40" s="345"/>
      <c r="B40" s="333"/>
      <c r="C40" s="355" t="s">
        <v>0</v>
      </c>
      <c r="D40" s="355"/>
      <c r="E40" s="355"/>
      <c r="F40" s="355"/>
      <c r="G40" s="355" t="s">
        <v>1</v>
      </c>
      <c r="H40" s="355"/>
      <c r="I40" s="355"/>
      <c r="J40" s="356"/>
      <c r="K40" s="357" t="s">
        <v>0</v>
      </c>
      <c r="L40" s="355"/>
      <c r="M40" s="355"/>
      <c r="N40" s="355"/>
      <c r="O40" s="355" t="s">
        <v>1</v>
      </c>
      <c r="P40" s="355"/>
      <c r="Q40" s="355"/>
      <c r="R40" s="358"/>
    </row>
    <row r="41" spans="1:18" s="34" customFormat="1" ht="13.5" thickBot="1">
      <c r="A41" s="346"/>
      <c r="B41" s="348"/>
      <c r="C41" s="26">
        <v>1998</v>
      </c>
      <c r="D41" s="27">
        <v>1999</v>
      </c>
      <c r="E41" s="28" t="s">
        <v>61</v>
      </c>
      <c r="F41" s="28" t="s">
        <v>3</v>
      </c>
      <c r="G41" s="26">
        <v>1998</v>
      </c>
      <c r="H41" s="29">
        <v>1999</v>
      </c>
      <c r="I41" s="28" t="s">
        <v>61</v>
      </c>
      <c r="J41" s="128" t="s">
        <v>3</v>
      </c>
      <c r="K41" s="30">
        <v>1998</v>
      </c>
      <c r="L41" s="27">
        <v>1999</v>
      </c>
      <c r="M41" s="28" t="s">
        <v>61</v>
      </c>
      <c r="N41" s="28" t="s">
        <v>3</v>
      </c>
      <c r="O41" s="26">
        <v>1998</v>
      </c>
      <c r="P41" s="29">
        <v>1999</v>
      </c>
      <c r="Q41" s="28" t="s">
        <v>61</v>
      </c>
      <c r="R41" s="31" t="s">
        <v>3</v>
      </c>
    </row>
    <row r="42" spans="1:19" ht="13.5" thickTop="1">
      <c r="A42" s="336" t="s">
        <v>21</v>
      </c>
      <c r="B42" s="82" t="s">
        <v>39</v>
      </c>
      <c r="C42" s="295">
        <v>1136</v>
      </c>
      <c r="D42" s="296">
        <v>823</v>
      </c>
      <c r="E42" s="297">
        <v>-313</v>
      </c>
      <c r="F42" s="298">
        <v>-0.2755281690140845</v>
      </c>
      <c r="G42" s="299">
        <v>2331</v>
      </c>
      <c r="H42" s="296">
        <v>1770</v>
      </c>
      <c r="I42" s="297">
        <v>-561</v>
      </c>
      <c r="J42" s="300">
        <v>-0.24066924066924067</v>
      </c>
      <c r="K42" s="299">
        <v>292</v>
      </c>
      <c r="L42" s="296">
        <v>295</v>
      </c>
      <c r="M42" s="297">
        <v>3</v>
      </c>
      <c r="N42" s="298">
        <v>0.010273972602739656</v>
      </c>
      <c r="O42" s="299">
        <v>872</v>
      </c>
      <c r="P42" s="296">
        <v>884</v>
      </c>
      <c r="Q42" s="297">
        <v>12</v>
      </c>
      <c r="R42" s="301">
        <v>0.013761467889908285</v>
      </c>
      <c r="S42" s="92"/>
    </row>
    <row r="43" spans="1:19" ht="12.75">
      <c r="A43" s="337"/>
      <c r="B43" s="83" t="s">
        <v>40</v>
      </c>
      <c r="C43" s="302">
        <v>1</v>
      </c>
      <c r="D43" s="303">
        <v>100</v>
      </c>
      <c r="E43" s="304">
        <v>99</v>
      </c>
      <c r="F43" s="305">
        <v>99</v>
      </c>
      <c r="G43" s="306">
        <v>10</v>
      </c>
      <c r="H43" s="303">
        <v>845</v>
      </c>
      <c r="I43" s="304">
        <v>835</v>
      </c>
      <c r="J43" s="307">
        <v>83.5</v>
      </c>
      <c r="K43" s="306">
        <v>10</v>
      </c>
      <c r="L43" s="303">
        <v>9</v>
      </c>
      <c r="M43" s="304">
        <v>-1</v>
      </c>
      <c r="N43" s="305">
        <v>-0.1</v>
      </c>
      <c r="O43" s="306">
        <v>33</v>
      </c>
      <c r="P43" s="303">
        <v>149</v>
      </c>
      <c r="Q43" s="304">
        <v>116</v>
      </c>
      <c r="R43" s="308">
        <v>3.5151515151515156</v>
      </c>
      <c r="S43" s="92"/>
    </row>
    <row r="44" spans="1:19" s="21" customFormat="1" ht="12.75">
      <c r="A44" s="337"/>
      <c r="B44" s="100" t="s">
        <v>30</v>
      </c>
      <c r="C44" s="309">
        <v>10</v>
      </c>
      <c r="D44" s="303">
        <v>18</v>
      </c>
      <c r="E44" s="304">
        <v>8</v>
      </c>
      <c r="F44" s="305">
        <v>0.8</v>
      </c>
      <c r="G44" s="310">
        <v>37</v>
      </c>
      <c r="H44" s="303">
        <v>49</v>
      </c>
      <c r="I44" s="304">
        <v>12</v>
      </c>
      <c r="J44" s="307">
        <v>0.32432432432432434</v>
      </c>
      <c r="K44" s="310">
        <v>10</v>
      </c>
      <c r="L44" s="303">
        <v>7</v>
      </c>
      <c r="M44" s="304">
        <v>-3</v>
      </c>
      <c r="N44" s="305">
        <v>-0.3</v>
      </c>
      <c r="O44" s="306">
        <v>16</v>
      </c>
      <c r="P44" s="303">
        <v>7</v>
      </c>
      <c r="Q44" s="304">
        <v>-9</v>
      </c>
      <c r="R44" s="308">
        <v>-0.5625</v>
      </c>
      <c r="S44" s="65"/>
    </row>
    <row r="45" spans="1:19" s="19" customFormat="1" ht="12.75">
      <c r="A45" s="334" t="s">
        <v>26</v>
      </c>
      <c r="B45" s="83" t="s">
        <v>41</v>
      </c>
      <c r="C45" s="302">
        <v>21</v>
      </c>
      <c r="D45" s="303">
        <v>0</v>
      </c>
      <c r="E45" s="304">
        <v>-21</v>
      </c>
      <c r="F45" s="305">
        <v>-1</v>
      </c>
      <c r="G45" s="306">
        <v>1304</v>
      </c>
      <c r="H45" s="303">
        <v>0</v>
      </c>
      <c r="I45" s="304">
        <v>-1304</v>
      </c>
      <c r="J45" s="307">
        <v>-1</v>
      </c>
      <c r="K45" s="306">
        <v>0</v>
      </c>
      <c r="L45" s="303">
        <v>0</v>
      </c>
      <c r="M45" s="304">
        <v>0</v>
      </c>
      <c r="N45" s="305">
        <v>0</v>
      </c>
      <c r="O45" s="306">
        <v>0</v>
      </c>
      <c r="P45" s="303">
        <v>0</v>
      </c>
      <c r="Q45" s="304">
        <v>0</v>
      </c>
      <c r="R45" s="308">
        <v>0</v>
      </c>
      <c r="S45" s="93"/>
    </row>
    <row r="46" spans="1:19" s="21" customFormat="1" ht="12.75">
      <c r="A46" s="334"/>
      <c r="B46" s="116" t="s">
        <v>31</v>
      </c>
      <c r="C46" s="309">
        <v>423</v>
      </c>
      <c r="D46" s="303">
        <v>455</v>
      </c>
      <c r="E46" s="304">
        <v>32</v>
      </c>
      <c r="F46" s="305">
        <v>0.0756501182033098</v>
      </c>
      <c r="G46" s="310">
        <v>662</v>
      </c>
      <c r="H46" s="303">
        <v>1230</v>
      </c>
      <c r="I46" s="304">
        <v>568</v>
      </c>
      <c r="J46" s="307">
        <v>0.8580060422960725</v>
      </c>
      <c r="K46" s="310">
        <v>140</v>
      </c>
      <c r="L46" s="303">
        <v>134</v>
      </c>
      <c r="M46" s="304">
        <v>-6</v>
      </c>
      <c r="N46" s="305">
        <v>-0.042857142857142816</v>
      </c>
      <c r="O46" s="306">
        <v>387</v>
      </c>
      <c r="P46" s="303">
        <v>307</v>
      </c>
      <c r="Q46" s="304">
        <v>-80</v>
      </c>
      <c r="R46" s="308">
        <v>-0.20671834625322993</v>
      </c>
      <c r="S46" s="65"/>
    </row>
    <row r="47" spans="1:19" s="19" customFormat="1" ht="12.75">
      <c r="A47" s="334" t="s">
        <v>20</v>
      </c>
      <c r="B47" s="83" t="s">
        <v>42</v>
      </c>
      <c r="C47" s="302">
        <v>253</v>
      </c>
      <c r="D47" s="303">
        <v>678</v>
      </c>
      <c r="E47" s="304">
        <v>425</v>
      </c>
      <c r="F47" s="305">
        <v>1.6798418972332017</v>
      </c>
      <c r="G47" s="306">
        <v>983</v>
      </c>
      <c r="H47" s="303">
        <v>4552</v>
      </c>
      <c r="I47" s="304">
        <v>3569</v>
      </c>
      <c r="J47" s="307">
        <v>3.6307222787385554</v>
      </c>
      <c r="K47" s="306">
        <v>81</v>
      </c>
      <c r="L47" s="303">
        <v>176</v>
      </c>
      <c r="M47" s="304">
        <v>95</v>
      </c>
      <c r="N47" s="305">
        <v>1.1728395061728394</v>
      </c>
      <c r="O47" s="306">
        <v>331</v>
      </c>
      <c r="P47" s="303">
        <v>441</v>
      </c>
      <c r="Q47" s="304">
        <v>110</v>
      </c>
      <c r="R47" s="308">
        <v>0.3323262839879153</v>
      </c>
      <c r="S47" s="93"/>
    </row>
    <row r="48" spans="1:19" ht="12.75">
      <c r="A48" s="334"/>
      <c r="B48" s="83" t="s">
        <v>43</v>
      </c>
      <c r="C48" s="302">
        <v>6</v>
      </c>
      <c r="D48" s="303">
        <v>46</v>
      </c>
      <c r="E48" s="304">
        <v>40</v>
      </c>
      <c r="F48" s="305">
        <v>6.666666666666667</v>
      </c>
      <c r="G48" s="306">
        <v>6</v>
      </c>
      <c r="H48" s="303">
        <v>50</v>
      </c>
      <c r="I48" s="304">
        <v>44</v>
      </c>
      <c r="J48" s="307">
        <v>7.333333333333334</v>
      </c>
      <c r="K48" s="306">
        <v>14</v>
      </c>
      <c r="L48" s="303">
        <v>20</v>
      </c>
      <c r="M48" s="304">
        <v>6</v>
      </c>
      <c r="N48" s="305">
        <v>0.4285714285714286</v>
      </c>
      <c r="O48" s="306">
        <v>22</v>
      </c>
      <c r="P48" s="303">
        <v>22</v>
      </c>
      <c r="Q48" s="304">
        <v>0</v>
      </c>
      <c r="R48" s="308">
        <v>0</v>
      </c>
      <c r="S48" s="92"/>
    </row>
    <row r="49" spans="1:19" ht="12.75">
      <c r="A49" s="334"/>
      <c r="B49" s="83" t="s">
        <v>44</v>
      </c>
      <c r="C49" s="302">
        <v>650</v>
      </c>
      <c r="D49" s="303">
        <v>703</v>
      </c>
      <c r="E49" s="304">
        <v>53</v>
      </c>
      <c r="F49" s="305">
        <v>0.08153846153846156</v>
      </c>
      <c r="G49" s="306">
        <v>5988</v>
      </c>
      <c r="H49" s="303">
        <v>4701</v>
      </c>
      <c r="I49" s="304">
        <v>-1287</v>
      </c>
      <c r="J49" s="307">
        <v>-0.2149298597194389</v>
      </c>
      <c r="K49" s="306">
        <v>401</v>
      </c>
      <c r="L49" s="303">
        <v>583</v>
      </c>
      <c r="M49" s="304">
        <v>182</v>
      </c>
      <c r="N49" s="305">
        <v>0.45386533665835405</v>
      </c>
      <c r="O49" s="306">
        <v>2917</v>
      </c>
      <c r="P49" s="303">
        <v>2630</v>
      </c>
      <c r="Q49" s="304">
        <v>-287</v>
      </c>
      <c r="R49" s="308">
        <v>-0.09838875557079196</v>
      </c>
      <c r="S49" s="92"/>
    </row>
    <row r="50" spans="1:19" ht="12.75">
      <c r="A50" s="334"/>
      <c r="B50" s="83" t="s">
        <v>45</v>
      </c>
      <c r="C50" s="302">
        <v>10</v>
      </c>
      <c r="D50" s="303">
        <v>88</v>
      </c>
      <c r="E50" s="304">
        <v>78</v>
      </c>
      <c r="F50" s="305">
        <v>7.8</v>
      </c>
      <c r="G50" s="306">
        <v>10</v>
      </c>
      <c r="H50" s="303">
        <v>234</v>
      </c>
      <c r="I50" s="304">
        <v>224</v>
      </c>
      <c r="J50" s="307">
        <v>22.4</v>
      </c>
      <c r="K50" s="306">
        <v>53</v>
      </c>
      <c r="L50" s="303">
        <v>214</v>
      </c>
      <c r="M50" s="304">
        <v>161</v>
      </c>
      <c r="N50" s="305">
        <v>3.037735849056604</v>
      </c>
      <c r="O50" s="306">
        <v>121</v>
      </c>
      <c r="P50" s="303">
        <v>369</v>
      </c>
      <c r="Q50" s="304">
        <v>248</v>
      </c>
      <c r="R50" s="308">
        <v>2.049586776859504</v>
      </c>
      <c r="S50" s="92"/>
    </row>
    <row r="51" spans="1:19" s="21" customFormat="1" ht="12.75">
      <c r="A51" s="334"/>
      <c r="B51" s="100" t="s">
        <v>32</v>
      </c>
      <c r="C51" s="309">
        <v>529</v>
      </c>
      <c r="D51" s="303">
        <v>501</v>
      </c>
      <c r="E51" s="304">
        <v>-28</v>
      </c>
      <c r="F51" s="305">
        <v>-0.052930056710775</v>
      </c>
      <c r="G51" s="310">
        <v>1964</v>
      </c>
      <c r="H51" s="303">
        <v>2723</v>
      </c>
      <c r="I51" s="304">
        <v>759</v>
      </c>
      <c r="J51" s="307">
        <v>0.38645621181262735</v>
      </c>
      <c r="K51" s="310">
        <v>606</v>
      </c>
      <c r="L51" s="303">
        <v>482</v>
      </c>
      <c r="M51" s="304">
        <v>-124</v>
      </c>
      <c r="N51" s="305">
        <v>-0.20462046204620465</v>
      </c>
      <c r="O51" s="306">
        <v>5438</v>
      </c>
      <c r="P51" s="303">
        <v>8275</v>
      </c>
      <c r="Q51" s="304">
        <v>2837</v>
      </c>
      <c r="R51" s="308">
        <v>0.5216991541007723</v>
      </c>
      <c r="S51" s="65"/>
    </row>
    <row r="52" spans="1:19" s="19" customFormat="1" ht="12.75">
      <c r="A52" s="334" t="s">
        <v>24</v>
      </c>
      <c r="B52" s="83" t="s">
        <v>46</v>
      </c>
      <c r="C52" s="302">
        <v>0</v>
      </c>
      <c r="D52" s="303">
        <v>0</v>
      </c>
      <c r="E52" s="304">
        <v>0</v>
      </c>
      <c r="F52" s="305">
        <v>0</v>
      </c>
      <c r="G52" s="306">
        <v>0</v>
      </c>
      <c r="H52" s="303">
        <v>0</v>
      </c>
      <c r="I52" s="304">
        <v>0</v>
      </c>
      <c r="J52" s="307">
        <v>0</v>
      </c>
      <c r="K52" s="306">
        <v>0</v>
      </c>
      <c r="L52" s="303">
        <v>0</v>
      </c>
      <c r="M52" s="304">
        <v>0</v>
      </c>
      <c r="N52" s="305">
        <v>0</v>
      </c>
      <c r="O52" s="306">
        <v>0</v>
      </c>
      <c r="P52" s="303">
        <v>0</v>
      </c>
      <c r="Q52" s="304">
        <v>0</v>
      </c>
      <c r="R52" s="308">
        <v>0</v>
      </c>
      <c r="S52" s="93"/>
    </row>
    <row r="53" spans="1:19" ht="12.75">
      <c r="A53" s="334"/>
      <c r="B53" s="83" t="s">
        <v>47</v>
      </c>
      <c r="C53" s="302">
        <v>18</v>
      </c>
      <c r="D53" s="303">
        <v>43</v>
      </c>
      <c r="E53" s="304">
        <v>25</v>
      </c>
      <c r="F53" s="305">
        <v>1.3888888888888888</v>
      </c>
      <c r="G53" s="306">
        <v>39</v>
      </c>
      <c r="H53" s="303">
        <v>61</v>
      </c>
      <c r="I53" s="304">
        <v>22</v>
      </c>
      <c r="J53" s="307">
        <v>0.5641025641025641</v>
      </c>
      <c r="K53" s="306">
        <v>6</v>
      </c>
      <c r="L53" s="303">
        <v>9</v>
      </c>
      <c r="M53" s="304">
        <v>3</v>
      </c>
      <c r="N53" s="305">
        <v>0.5</v>
      </c>
      <c r="O53" s="306">
        <v>24</v>
      </c>
      <c r="P53" s="303">
        <v>99</v>
      </c>
      <c r="Q53" s="304">
        <v>75</v>
      </c>
      <c r="R53" s="308">
        <v>3.125</v>
      </c>
      <c r="S53" s="92"/>
    </row>
    <row r="54" spans="1:19" s="21" customFormat="1" ht="12.75">
      <c r="A54" s="334"/>
      <c r="B54" s="100" t="s">
        <v>33</v>
      </c>
      <c r="C54" s="309">
        <v>0</v>
      </c>
      <c r="D54" s="303">
        <v>0</v>
      </c>
      <c r="E54" s="304">
        <v>0</v>
      </c>
      <c r="F54" s="305">
        <v>0</v>
      </c>
      <c r="G54" s="310">
        <v>0</v>
      </c>
      <c r="H54" s="303">
        <v>0</v>
      </c>
      <c r="I54" s="304">
        <v>0</v>
      </c>
      <c r="J54" s="307">
        <v>0</v>
      </c>
      <c r="K54" s="310">
        <v>0</v>
      </c>
      <c r="L54" s="303">
        <v>0</v>
      </c>
      <c r="M54" s="304">
        <v>0</v>
      </c>
      <c r="N54" s="305">
        <v>0</v>
      </c>
      <c r="O54" s="306">
        <v>0</v>
      </c>
      <c r="P54" s="303">
        <v>0</v>
      </c>
      <c r="Q54" s="304">
        <v>0</v>
      </c>
      <c r="R54" s="308">
        <v>0</v>
      </c>
      <c r="S54" s="65"/>
    </row>
    <row r="55" spans="1:19" s="19" customFormat="1" ht="12.75">
      <c r="A55" s="334" t="s">
        <v>22</v>
      </c>
      <c r="B55" s="83" t="s">
        <v>48</v>
      </c>
      <c r="C55" s="302">
        <v>54</v>
      </c>
      <c r="D55" s="303">
        <v>51</v>
      </c>
      <c r="E55" s="304">
        <v>-3</v>
      </c>
      <c r="F55" s="305">
        <v>-0.05555555555555558</v>
      </c>
      <c r="G55" s="306">
        <v>233</v>
      </c>
      <c r="H55" s="303">
        <v>281</v>
      </c>
      <c r="I55" s="304">
        <v>48</v>
      </c>
      <c r="J55" s="307">
        <v>0.20600858369098707</v>
      </c>
      <c r="K55" s="306">
        <v>20</v>
      </c>
      <c r="L55" s="303">
        <v>33</v>
      </c>
      <c r="M55" s="304">
        <v>13</v>
      </c>
      <c r="N55" s="305">
        <v>0.65</v>
      </c>
      <c r="O55" s="306">
        <v>84</v>
      </c>
      <c r="P55" s="303">
        <v>285</v>
      </c>
      <c r="Q55" s="304">
        <v>201</v>
      </c>
      <c r="R55" s="308">
        <v>2.392857142857143</v>
      </c>
      <c r="S55" s="93"/>
    </row>
    <row r="56" spans="1:19" ht="12.75">
      <c r="A56" s="334"/>
      <c r="B56" s="83" t="s">
        <v>49</v>
      </c>
      <c r="C56" s="302">
        <v>2</v>
      </c>
      <c r="D56" s="303">
        <v>0</v>
      </c>
      <c r="E56" s="304">
        <v>-2</v>
      </c>
      <c r="F56" s="305">
        <v>-1</v>
      </c>
      <c r="G56" s="306">
        <v>10</v>
      </c>
      <c r="H56" s="303">
        <v>0</v>
      </c>
      <c r="I56" s="304">
        <v>-10</v>
      </c>
      <c r="J56" s="307">
        <v>-1</v>
      </c>
      <c r="K56" s="306">
        <v>35</v>
      </c>
      <c r="L56" s="303">
        <v>52</v>
      </c>
      <c r="M56" s="304">
        <v>17</v>
      </c>
      <c r="N56" s="305">
        <v>0.48571428571428577</v>
      </c>
      <c r="O56" s="306">
        <v>243</v>
      </c>
      <c r="P56" s="303">
        <v>454</v>
      </c>
      <c r="Q56" s="304">
        <v>211</v>
      </c>
      <c r="R56" s="308">
        <v>0.868312757201646</v>
      </c>
      <c r="S56" s="92"/>
    </row>
    <row r="57" spans="1:19" ht="12.75">
      <c r="A57" s="334"/>
      <c r="B57" s="83" t="s">
        <v>50</v>
      </c>
      <c r="C57" s="302">
        <v>1045</v>
      </c>
      <c r="D57" s="303">
        <v>1155</v>
      </c>
      <c r="E57" s="304">
        <v>110</v>
      </c>
      <c r="F57" s="305">
        <v>0.10526315789473695</v>
      </c>
      <c r="G57" s="306">
        <v>5684</v>
      </c>
      <c r="H57" s="303">
        <v>5547</v>
      </c>
      <c r="I57" s="304">
        <v>-137</v>
      </c>
      <c r="J57" s="307">
        <v>-0.02410274454609429</v>
      </c>
      <c r="K57" s="306">
        <v>851</v>
      </c>
      <c r="L57" s="303">
        <v>1091</v>
      </c>
      <c r="M57" s="304">
        <v>240</v>
      </c>
      <c r="N57" s="305">
        <v>0.28202115158636887</v>
      </c>
      <c r="O57" s="306">
        <v>2752</v>
      </c>
      <c r="P57" s="303">
        <v>4312</v>
      </c>
      <c r="Q57" s="304">
        <v>1560</v>
      </c>
      <c r="R57" s="308">
        <v>0.566860465116279</v>
      </c>
      <c r="S57" s="92"/>
    </row>
    <row r="58" spans="1:19" ht="12.75">
      <c r="A58" s="334"/>
      <c r="B58" s="83" t="s">
        <v>51</v>
      </c>
      <c r="C58" s="302">
        <v>28</v>
      </c>
      <c r="D58" s="303">
        <v>35</v>
      </c>
      <c r="E58" s="304">
        <v>7</v>
      </c>
      <c r="F58" s="305">
        <v>0.25</v>
      </c>
      <c r="G58" s="306">
        <v>6463</v>
      </c>
      <c r="H58" s="303">
        <v>6644</v>
      </c>
      <c r="I58" s="304">
        <v>181</v>
      </c>
      <c r="J58" s="307">
        <v>0.02800557016865235</v>
      </c>
      <c r="K58" s="306">
        <v>52</v>
      </c>
      <c r="L58" s="303">
        <v>47</v>
      </c>
      <c r="M58" s="304">
        <v>-5</v>
      </c>
      <c r="N58" s="305">
        <v>-0.09615384615384615</v>
      </c>
      <c r="O58" s="306">
        <v>148</v>
      </c>
      <c r="P58" s="303">
        <v>388</v>
      </c>
      <c r="Q58" s="304">
        <v>240</v>
      </c>
      <c r="R58" s="308">
        <v>1.6216216216216215</v>
      </c>
      <c r="S58" s="92"/>
    </row>
    <row r="59" spans="1:19" ht="12.75">
      <c r="A59" s="334"/>
      <c r="B59" s="83" t="s">
        <v>54</v>
      </c>
      <c r="C59" s="302">
        <v>151</v>
      </c>
      <c r="D59" s="303">
        <v>152</v>
      </c>
      <c r="E59" s="304">
        <v>1</v>
      </c>
      <c r="F59" s="305">
        <v>0.0066225165562914245</v>
      </c>
      <c r="G59" s="306">
        <v>348</v>
      </c>
      <c r="H59" s="303">
        <v>378</v>
      </c>
      <c r="I59" s="304">
        <v>30</v>
      </c>
      <c r="J59" s="307">
        <v>0.0862068965517242</v>
      </c>
      <c r="K59" s="306">
        <v>312</v>
      </c>
      <c r="L59" s="303">
        <v>378</v>
      </c>
      <c r="M59" s="304">
        <v>66</v>
      </c>
      <c r="N59" s="305">
        <v>0.21153846153846145</v>
      </c>
      <c r="O59" s="306">
        <v>692</v>
      </c>
      <c r="P59" s="303">
        <v>906</v>
      </c>
      <c r="Q59" s="304">
        <v>214</v>
      </c>
      <c r="R59" s="308">
        <v>0.30924855491329484</v>
      </c>
      <c r="S59" s="92"/>
    </row>
    <row r="60" spans="1:19" ht="12.75">
      <c r="A60" s="334"/>
      <c r="B60" s="83" t="s">
        <v>52</v>
      </c>
      <c r="C60" s="302">
        <v>1281</v>
      </c>
      <c r="D60" s="303">
        <v>1848</v>
      </c>
      <c r="E60" s="304">
        <v>567</v>
      </c>
      <c r="F60" s="305">
        <v>0.4426229508196722</v>
      </c>
      <c r="G60" s="306">
        <v>3522</v>
      </c>
      <c r="H60" s="303">
        <v>5325</v>
      </c>
      <c r="I60" s="304">
        <v>1803</v>
      </c>
      <c r="J60" s="307">
        <v>0.5119250425894377</v>
      </c>
      <c r="K60" s="306">
        <v>348</v>
      </c>
      <c r="L60" s="303">
        <v>690</v>
      </c>
      <c r="M60" s="304">
        <v>342</v>
      </c>
      <c r="N60" s="305">
        <v>0.9827586206896552</v>
      </c>
      <c r="O60" s="306">
        <v>1184</v>
      </c>
      <c r="P60" s="303">
        <v>2550</v>
      </c>
      <c r="Q60" s="304">
        <v>1366</v>
      </c>
      <c r="R60" s="308">
        <v>1.1537162162162162</v>
      </c>
      <c r="S60" s="92"/>
    </row>
    <row r="61" spans="1:19" ht="12.75">
      <c r="A61" s="334"/>
      <c r="B61" s="87" t="s">
        <v>53</v>
      </c>
      <c r="C61" s="309">
        <v>105</v>
      </c>
      <c r="D61" s="303">
        <v>109</v>
      </c>
      <c r="E61" s="304">
        <v>4</v>
      </c>
      <c r="F61" s="305">
        <v>0.03809523809523818</v>
      </c>
      <c r="G61" s="310">
        <v>358</v>
      </c>
      <c r="H61" s="303">
        <v>298</v>
      </c>
      <c r="I61" s="304">
        <v>-60</v>
      </c>
      <c r="J61" s="307">
        <v>-0.16759776536312854</v>
      </c>
      <c r="K61" s="310">
        <v>440</v>
      </c>
      <c r="L61" s="303">
        <v>543</v>
      </c>
      <c r="M61" s="304">
        <v>103</v>
      </c>
      <c r="N61" s="305">
        <v>0.23409090909090913</v>
      </c>
      <c r="O61" s="306">
        <v>1900</v>
      </c>
      <c r="P61" s="303">
        <v>2044</v>
      </c>
      <c r="Q61" s="304">
        <v>144</v>
      </c>
      <c r="R61" s="308">
        <v>0.07578947368421063</v>
      </c>
      <c r="S61" s="92"/>
    </row>
    <row r="62" spans="1:19" s="21" customFormat="1" ht="12.75">
      <c r="A62" s="334"/>
      <c r="B62" s="100" t="s">
        <v>34</v>
      </c>
      <c r="C62" s="302">
        <v>586</v>
      </c>
      <c r="D62" s="303">
        <v>703</v>
      </c>
      <c r="E62" s="304">
        <v>117</v>
      </c>
      <c r="F62" s="305">
        <v>0.19965870307167233</v>
      </c>
      <c r="G62" s="306">
        <v>1236</v>
      </c>
      <c r="H62" s="303">
        <v>1568</v>
      </c>
      <c r="I62" s="304">
        <v>332</v>
      </c>
      <c r="J62" s="307">
        <v>0.26860841423948223</v>
      </c>
      <c r="K62" s="306">
        <v>308</v>
      </c>
      <c r="L62" s="303">
        <v>394</v>
      </c>
      <c r="M62" s="304">
        <v>86</v>
      </c>
      <c r="N62" s="305">
        <v>0.27922077922077926</v>
      </c>
      <c r="O62" s="310">
        <v>798</v>
      </c>
      <c r="P62" s="303">
        <v>1009</v>
      </c>
      <c r="Q62" s="304">
        <v>211</v>
      </c>
      <c r="R62" s="308">
        <v>0.2644110275689222</v>
      </c>
      <c r="S62" s="65"/>
    </row>
    <row r="63" spans="1:19" s="19" customFormat="1" ht="12.75">
      <c r="A63" s="334" t="s">
        <v>23</v>
      </c>
      <c r="B63" s="83" t="s">
        <v>55</v>
      </c>
      <c r="C63" s="302">
        <v>1769</v>
      </c>
      <c r="D63" s="303">
        <v>1821</v>
      </c>
      <c r="E63" s="304">
        <v>52</v>
      </c>
      <c r="F63" s="305">
        <v>0.02939513849632558</v>
      </c>
      <c r="G63" s="306">
        <v>8798</v>
      </c>
      <c r="H63" s="303">
        <v>6648</v>
      </c>
      <c r="I63" s="304">
        <v>-2150</v>
      </c>
      <c r="J63" s="307">
        <v>-0.24437372130029555</v>
      </c>
      <c r="K63" s="306">
        <v>1912</v>
      </c>
      <c r="L63" s="303">
        <v>2348</v>
      </c>
      <c r="M63" s="304">
        <v>436</v>
      </c>
      <c r="N63" s="305">
        <v>0.2280334728033473</v>
      </c>
      <c r="O63" s="310">
        <v>12803</v>
      </c>
      <c r="P63" s="303">
        <v>16685</v>
      </c>
      <c r="Q63" s="304">
        <v>3882</v>
      </c>
      <c r="R63" s="308">
        <v>0.30321018511286413</v>
      </c>
      <c r="S63" s="93"/>
    </row>
    <row r="64" spans="1:19" ht="12.75">
      <c r="A64" s="334"/>
      <c r="B64" s="83" t="s">
        <v>28</v>
      </c>
      <c r="C64" s="302">
        <v>223</v>
      </c>
      <c r="D64" s="303">
        <v>244</v>
      </c>
      <c r="E64" s="304">
        <v>21</v>
      </c>
      <c r="F64" s="305">
        <v>0.094170403587444</v>
      </c>
      <c r="G64" s="306">
        <v>1625</v>
      </c>
      <c r="H64" s="303">
        <v>1213</v>
      </c>
      <c r="I64" s="304">
        <v>-412</v>
      </c>
      <c r="J64" s="307">
        <v>-0.2535384615384615</v>
      </c>
      <c r="K64" s="306">
        <v>267</v>
      </c>
      <c r="L64" s="303">
        <v>225</v>
      </c>
      <c r="M64" s="304">
        <v>-42</v>
      </c>
      <c r="N64" s="305">
        <v>-0.1573033707865169</v>
      </c>
      <c r="O64" s="310">
        <v>601</v>
      </c>
      <c r="P64" s="303">
        <v>732</v>
      </c>
      <c r="Q64" s="304">
        <v>131</v>
      </c>
      <c r="R64" s="308">
        <v>0.21797004991680535</v>
      </c>
      <c r="S64" s="92"/>
    </row>
    <row r="65" spans="1:19" s="21" customFormat="1" ht="12.75">
      <c r="A65" s="334"/>
      <c r="B65" s="119" t="s">
        <v>38</v>
      </c>
      <c r="C65" s="309">
        <v>1285</v>
      </c>
      <c r="D65" s="303">
        <v>1518</v>
      </c>
      <c r="E65" s="304">
        <v>233</v>
      </c>
      <c r="F65" s="305">
        <v>0.1813229571984436</v>
      </c>
      <c r="G65" s="310">
        <v>4935</v>
      </c>
      <c r="H65" s="303">
        <v>4420</v>
      </c>
      <c r="I65" s="304">
        <v>-515</v>
      </c>
      <c r="J65" s="307">
        <v>-0.10435663627152991</v>
      </c>
      <c r="K65" s="310">
        <v>788</v>
      </c>
      <c r="L65" s="303">
        <v>1384</v>
      </c>
      <c r="M65" s="304">
        <v>596</v>
      </c>
      <c r="N65" s="305">
        <v>0.7563451776649746</v>
      </c>
      <c r="O65" s="310">
        <v>3434</v>
      </c>
      <c r="P65" s="303">
        <v>5529</v>
      </c>
      <c r="Q65" s="304">
        <v>2095</v>
      </c>
      <c r="R65" s="308">
        <v>0.6100757134536983</v>
      </c>
      <c r="S65" s="65"/>
    </row>
    <row r="66" spans="1:19" s="73" customFormat="1" ht="12.75">
      <c r="A66" s="120" t="s">
        <v>37</v>
      </c>
      <c r="B66" s="100" t="s">
        <v>35</v>
      </c>
      <c r="C66" s="309">
        <v>1826</v>
      </c>
      <c r="D66" s="303">
        <v>2032</v>
      </c>
      <c r="E66" s="304">
        <v>206</v>
      </c>
      <c r="F66" s="305">
        <v>0.112814895947426</v>
      </c>
      <c r="G66" s="310">
        <v>3841</v>
      </c>
      <c r="H66" s="303">
        <v>4146</v>
      </c>
      <c r="I66" s="304">
        <v>305</v>
      </c>
      <c r="J66" s="307">
        <v>0.0794064045821401</v>
      </c>
      <c r="K66" s="310">
        <v>345</v>
      </c>
      <c r="L66" s="303">
        <v>354</v>
      </c>
      <c r="M66" s="304">
        <v>9</v>
      </c>
      <c r="N66" s="305">
        <v>0.026086956521739202</v>
      </c>
      <c r="O66" s="310">
        <v>925</v>
      </c>
      <c r="P66" s="303">
        <v>796</v>
      </c>
      <c r="Q66" s="304">
        <v>-129</v>
      </c>
      <c r="R66" s="308">
        <v>-0.13945945945945948</v>
      </c>
      <c r="S66" s="94"/>
    </row>
    <row r="67" spans="1:19" s="19" customFormat="1" ht="12.75">
      <c r="A67" s="334" t="s">
        <v>27</v>
      </c>
      <c r="B67" s="83" t="s">
        <v>56</v>
      </c>
      <c r="C67" s="302">
        <v>438</v>
      </c>
      <c r="D67" s="303">
        <v>364</v>
      </c>
      <c r="E67" s="304">
        <v>-74</v>
      </c>
      <c r="F67" s="305">
        <v>-0.16894977168949776</v>
      </c>
      <c r="G67" s="306">
        <v>1235</v>
      </c>
      <c r="H67" s="303">
        <v>1077</v>
      </c>
      <c r="I67" s="304">
        <v>-158</v>
      </c>
      <c r="J67" s="307">
        <v>-0.1279352226720648</v>
      </c>
      <c r="K67" s="306">
        <v>297</v>
      </c>
      <c r="L67" s="303">
        <v>343</v>
      </c>
      <c r="M67" s="304">
        <v>46</v>
      </c>
      <c r="N67" s="305">
        <v>0.15488215488215484</v>
      </c>
      <c r="O67" s="310">
        <v>860</v>
      </c>
      <c r="P67" s="303">
        <v>753</v>
      </c>
      <c r="Q67" s="304">
        <v>-107</v>
      </c>
      <c r="R67" s="308">
        <v>-0.12441860465116283</v>
      </c>
      <c r="S67" s="93"/>
    </row>
    <row r="68" spans="1:19" s="21" customFormat="1" ht="12.75">
      <c r="A68" s="334"/>
      <c r="B68" s="100" t="s">
        <v>36</v>
      </c>
      <c r="C68" s="309">
        <v>1952</v>
      </c>
      <c r="D68" s="303">
        <v>2061</v>
      </c>
      <c r="E68" s="304">
        <v>109</v>
      </c>
      <c r="F68" s="305">
        <v>0.055840163934426146</v>
      </c>
      <c r="G68" s="310">
        <v>4041</v>
      </c>
      <c r="H68" s="303">
        <v>4685</v>
      </c>
      <c r="I68" s="304">
        <v>644</v>
      </c>
      <c r="J68" s="307">
        <v>0.1593664934422172</v>
      </c>
      <c r="K68" s="310">
        <v>476</v>
      </c>
      <c r="L68" s="303">
        <v>464</v>
      </c>
      <c r="M68" s="304">
        <v>-12</v>
      </c>
      <c r="N68" s="305">
        <v>-0.025210084033613467</v>
      </c>
      <c r="O68" s="310">
        <v>1931</v>
      </c>
      <c r="P68" s="303">
        <v>2105</v>
      </c>
      <c r="Q68" s="304">
        <v>174</v>
      </c>
      <c r="R68" s="308">
        <v>0.09010875194199897</v>
      </c>
      <c r="S68" s="65"/>
    </row>
    <row r="69" spans="1:19" s="19" customFormat="1" ht="12.75">
      <c r="A69" s="334" t="s">
        <v>25</v>
      </c>
      <c r="B69" s="83" t="s">
        <v>57</v>
      </c>
      <c r="C69" s="302">
        <v>15</v>
      </c>
      <c r="D69" s="303">
        <v>29</v>
      </c>
      <c r="E69" s="304">
        <v>14</v>
      </c>
      <c r="F69" s="305">
        <v>0.9333333333333333</v>
      </c>
      <c r="G69" s="306">
        <v>100</v>
      </c>
      <c r="H69" s="303">
        <v>92</v>
      </c>
      <c r="I69" s="304">
        <v>-8</v>
      </c>
      <c r="J69" s="307">
        <v>-0.08</v>
      </c>
      <c r="K69" s="306">
        <v>93</v>
      </c>
      <c r="L69" s="303">
        <v>165</v>
      </c>
      <c r="M69" s="304">
        <v>72</v>
      </c>
      <c r="N69" s="305">
        <v>0.7741935483870968</v>
      </c>
      <c r="O69" s="310">
        <v>442</v>
      </c>
      <c r="P69" s="303">
        <v>307</v>
      </c>
      <c r="Q69" s="304">
        <v>-135</v>
      </c>
      <c r="R69" s="308">
        <v>-0.3054298642533937</v>
      </c>
      <c r="S69" s="93"/>
    </row>
    <row r="70" spans="1:19" s="74" customFormat="1" ht="12.75">
      <c r="A70" s="335"/>
      <c r="B70" s="84" t="s">
        <v>29</v>
      </c>
      <c r="C70" s="311">
        <v>2854</v>
      </c>
      <c r="D70" s="312">
        <v>3329</v>
      </c>
      <c r="E70" s="313">
        <v>475</v>
      </c>
      <c r="F70" s="314">
        <v>0.1664330763840225</v>
      </c>
      <c r="G70" s="315">
        <v>8716</v>
      </c>
      <c r="H70" s="312">
        <v>10244</v>
      </c>
      <c r="I70" s="313">
        <v>1528</v>
      </c>
      <c r="J70" s="316">
        <v>0.17530977512620471</v>
      </c>
      <c r="K70" s="315">
        <v>756</v>
      </c>
      <c r="L70" s="312">
        <v>968</v>
      </c>
      <c r="M70" s="313">
        <v>212</v>
      </c>
      <c r="N70" s="314">
        <v>0.28042328042328046</v>
      </c>
      <c r="O70" s="315">
        <v>2338</v>
      </c>
      <c r="P70" s="312">
        <v>3249</v>
      </c>
      <c r="Q70" s="313">
        <v>911</v>
      </c>
      <c r="R70" s="317">
        <v>0.3896492728828058</v>
      </c>
      <c r="S70" s="96"/>
    </row>
    <row r="71" spans="1:19" s="37" customFormat="1" ht="12">
      <c r="A71" s="35"/>
      <c r="B71" s="99" t="s">
        <v>6</v>
      </c>
      <c r="C71" s="318">
        <v>16671</v>
      </c>
      <c r="D71" s="319">
        <v>18906</v>
      </c>
      <c r="E71" s="319">
        <v>2235</v>
      </c>
      <c r="F71" s="320">
        <v>0.1340651430628037</v>
      </c>
      <c r="G71" s="321">
        <v>64479</v>
      </c>
      <c r="H71" s="319">
        <v>68781</v>
      </c>
      <c r="I71" s="319">
        <v>4302</v>
      </c>
      <c r="J71" s="322">
        <v>0.06671939701298091</v>
      </c>
      <c r="K71" s="321">
        <v>8913</v>
      </c>
      <c r="L71" s="319">
        <v>11408</v>
      </c>
      <c r="M71" s="319">
        <v>2495</v>
      </c>
      <c r="N71" s="320">
        <v>0.27992819477168185</v>
      </c>
      <c r="O71" s="321">
        <v>41296</v>
      </c>
      <c r="P71" s="319">
        <v>55287</v>
      </c>
      <c r="Q71" s="319">
        <v>13991</v>
      </c>
      <c r="R71" s="323">
        <v>0.33879794653235185</v>
      </c>
      <c r="S71" s="95"/>
    </row>
    <row r="72" spans="2:18" s="5" customFormat="1" ht="12.75">
      <c r="B72" s="10"/>
      <c r="C72" s="11"/>
      <c r="D72" s="11"/>
      <c r="E72" s="11"/>
      <c r="F72" s="24"/>
      <c r="G72" s="11"/>
      <c r="H72" s="11"/>
      <c r="I72" s="11"/>
      <c r="J72" s="24"/>
      <c r="K72" s="11"/>
      <c r="L72" s="11"/>
      <c r="M72" s="11"/>
      <c r="N72" s="24"/>
      <c r="O72" s="11"/>
      <c r="P72" s="11"/>
      <c r="Q72" s="11"/>
      <c r="R72" s="24"/>
    </row>
  </sheetData>
  <mergeCells count="36">
    <mergeCell ref="A55:A62"/>
    <mergeCell ref="A63:A65"/>
    <mergeCell ref="A67:A68"/>
    <mergeCell ref="A69:A70"/>
    <mergeCell ref="A42:A44"/>
    <mergeCell ref="A45:A46"/>
    <mergeCell ref="A47:A51"/>
    <mergeCell ref="A52:A54"/>
    <mergeCell ref="A37:R37"/>
    <mergeCell ref="A38:R38"/>
    <mergeCell ref="A39:A41"/>
    <mergeCell ref="B39:B41"/>
    <mergeCell ref="C39:J39"/>
    <mergeCell ref="K39:R39"/>
    <mergeCell ref="C40:F40"/>
    <mergeCell ref="G40:J40"/>
    <mergeCell ref="K40:N40"/>
    <mergeCell ref="O40:R40"/>
    <mergeCell ref="A1:R1"/>
    <mergeCell ref="A2:R2"/>
    <mergeCell ref="K3:R3"/>
    <mergeCell ref="C4:F4"/>
    <mergeCell ref="G4:J4"/>
    <mergeCell ref="K4:N4"/>
    <mergeCell ref="O4:R4"/>
    <mergeCell ref="B3:B5"/>
    <mergeCell ref="A3:A5"/>
    <mergeCell ref="C3:J3"/>
    <mergeCell ref="A6:A8"/>
    <mergeCell ref="A9:A10"/>
    <mergeCell ref="A11:A15"/>
    <mergeCell ref="A16:A18"/>
    <mergeCell ref="A19:A26"/>
    <mergeCell ref="A27:A29"/>
    <mergeCell ref="A31:A32"/>
    <mergeCell ref="A33:A34"/>
  </mergeCells>
  <printOptions horizontalCentered="1" verticalCentered="1"/>
  <pageMargins left="0.1968503937007874" right="0.2362204724409449" top="0.35433070866141736" bottom="0.5511811023622047" header="0.15748031496062992" footer="0.31496062992125984"/>
  <pageSetup horizontalDpi="600" verticalDpi="600" orientation="landscape" paperSize="9" scale="90" r:id="rId1"/>
  <headerFooter alignWithMargins="0">
    <oddHeader>&amp;C&amp;"Comic Sans MS,Bold"Regione Siciliana - Assessorato Turismo - Osservatorio Turistico</oddHeader>
    <oddFooter>&amp;L&amp;"Comic Sans MS,Regular Corsivo"&amp;8server &amp;F&amp;A&amp;C&amp;"Comic Sans MS,Regular"&amp;9In caso di utilizzo dei dati, pregasi citare la fonte&amp;R&amp;"Comic Sans MS,Regular"Pagina &amp;P di &amp;N</oddFooter>
  </headerFooter>
  <rowBreaks count="1" manualBreakCount="1">
    <brk id="3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C72"/>
  <sheetViews>
    <sheetView view="pageBreakPreview" zoomScaleSheetLayoutView="100" workbookViewId="0" topLeftCell="A1">
      <pane xSplit="2" ySplit="5" topLeftCell="C30" activePane="bottomRight" state="frozen"/>
      <selection pane="topLeft" activeCell="C42" sqref="C42:R71"/>
      <selection pane="topRight" activeCell="C42" sqref="C42:R71"/>
      <selection pane="bottomLeft" activeCell="C42" sqref="C42:R71"/>
      <selection pane="bottomRight" activeCell="C42" sqref="C42:R71"/>
    </sheetView>
  </sheetViews>
  <sheetFormatPr defaultColWidth="9.625" defaultRowHeight="12.75"/>
  <cols>
    <col min="1" max="1" width="6.00390625" style="3" bestFit="1" customWidth="1"/>
    <col min="2" max="2" width="18.375" style="8" customWidth="1"/>
    <col min="3" max="3" width="9.625" style="9" customWidth="1"/>
    <col min="4" max="4" width="9.625" style="7" customWidth="1"/>
    <col min="5" max="5" width="8.75390625" style="7" customWidth="1"/>
    <col min="6" max="6" width="11.125" style="25" customWidth="1"/>
    <col min="7" max="8" width="9.625" style="7" customWidth="1"/>
    <col min="9" max="9" width="8.75390625" style="7" customWidth="1"/>
    <col min="10" max="10" width="11.125" style="25" customWidth="1"/>
    <col min="11" max="12" width="9.625" style="7" customWidth="1"/>
    <col min="13" max="13" width="8.75390625" style="7" customWidth="1"/>
    <col min="14" max="14" width="11.125" style="25" customWidth="1"/>
    <col min="15" max="16" width="9.625" style="7" customWidth="1"/>
    <col min="17" max="17" width="11.625" style="7" customWidth="1"/>
    <col min="18" max="18" width="11.125" style="25" customWidth="1"/>
    <col min="19" max="16384" width="9.625" style="3" customWidth="1"/>
  </cols>
  <sheetData>
    <row r="1" spans="1:55" s="1" customFormat="1" ht="19.5" thickBot="1" thickTop="1">
      <c r="A1" s="338" t="s">
        <v>58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40"/>
      <c r="S1" s="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16" customFormat="1" ht="15.75">
      <c r="A2" s="341" t="s">
        <v>13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  <c r="S2" s="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s="2" customFormat="1" ht="12.75" customHeight="1">
      <c r="A3" s="344" t="s">
        <v>19</v>
      </c>
      <c r="B3" s="347" t="s">
        <v>5</v>
      </c>
      <c r="C3" s="349" t="s">
        <v>2</v>
      </c>
      <c r="D3" s="350"/>
      <c r="E3" s="350"/>
      <c r="F3" s="350"/>
      <c r="G3" s="350"/>
      <c r="H3" s="350"/>
      <c r="I3" s="350"/>
      <c r="J3" s="351"/>
      <c r="K3" s="352" t="s">
        <v>4</v>
      </c>
      <c r="L3" s="353"/>
      <c r="M3" s="353"/>
      <c r="N3" s="353"/>
      <c r="O3" s="353"/>
      <c r="P3" s="353"/>
      <c r="Q3" s="353"/>
      <c r="R3" s="354"/>
      <c r="S3" s="1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12.75">
      <c r="A4" s="345"/>
      <c r="B4" s="333"/>
      <c r="C4" s="355" t="s">
        <v>0</v>
      </c>
      <c r="D4" s="355"/>
      <c r="E4" s="355"/>
      <c r="F4" s="355"/>
      <c r="G4" s="355" t="s">
        <v>1</v>
      </c>
      <c r="H4" s="355"/>
      <c r="I4" s="355"/>
      <c r="J4" s="356"/>
      <c r="K4" s="357" t="s">
        <v>0</v>
      </c>
      <c r="L4" s="355"/>
      <c r="M4" s="355"/>
      <c r="N4" s="355"/>
      <c r="O4" s="355" t="s">
        <v>1</v>
      </c>
      <c r="P4" s="355"/>
      <c r="Q4" s="355"/>
      <c r="R4" s="358"/>
      <c r="S4" s="1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s="77" customFormat="1" ht="13.5" thickBot="1">
      <c r="A5" s="346"/>
      <c r="B5" s="348"/>
      <c r="C5" s="26">
        <v>1998</v>
      </c>
      <c r="D5" s="27">
        <v>1999</v>
      </c>
      <c r="E5" s="28" t="s">
        <v>61</v>
      </c>
      <c r="F5" s="28" t="s">
        <v>3</v>
      </c>
      <c r="G5" s="26">
        <v>1998</v>
      </c>
      <c r="H5" s="29">
        <v>1999</v>
      </c>
      <c r="I5" s="28" t="s">
        <v>61</v>
      </c>
      <c r="J5" s="128" t="s">
        <v>3</v>
      </c>
      <c r="K5" s="30">
        <v>1998</v>
      </c>
      <c r="L5" s="27">
        <v>1999</v>
      </c>
      <c r="M5" s="28" t="s">
        <v>61</v>
      </c>
      <c r="N5" s="28" t="s">
        <v>3</v>
      </c>
      <c r="O5" s="26">
        <v>1998</v>
      </c>
      <c r="P5" s="29">
        <v>1999</v>
      </c>
      <c r="Q5" s="28" t="s">
        <v>61</v>
      </c>
      <c r="R5" s="31" t="s">
        <v>3</v>
      </c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</row>
    <row r="6" spans="1:55" s="19" customFormat="1" ht="13.5" thickTop="1">
      <c r="A6" s="363" t="s">
        <v>21</v>
      </c>
      <c r="B6" s="82" t="s">
        <v>39</v>
      </c>
      <c r="C6" s="122">
        <v>7391</v>
      </c>
      <c r="D6" s="105">
        <v>7261</v>
      </c>
      <c r="E6" s="117">
        <v>-130</v>
      </c>
      <c r="F6" s="133">
        <v>-0.01758895954539308</v>
      </c>
      <c r="G6" s="104">
        <v>15015</v>
      </c>
      <c r="H6" s="105">
        <v>15196</v>
      </c>
      <c r="I6" s="117">
        <v>181</v>
      </c>
      <c r="J6" s="129">
        <v>0.012054612054612113</v>
      </c>
      <c r="K6" s="104">
        <v>8435</v>
      </c>
      <c r="L6" s="105">
        <v>8525</v>
      </c>
      <c r="M6" s="117">
        <v>90</v>
      </c>
      <c r="N6" s="133">
        <v>0.010669828097213951</v>
      </c>
      <c r="O6" s="104">
        <v>12465</v>
      </c>
      <c r="P6" s="105">
        <v>12239</v>
      </c>
      <c r="Q6" s="117">
        <v>-226</v>
      </c>
      <c r="R6" s="133">
        <v>-0.01813076614520659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4" customFormat="1" ht="12.75">
      <c r="A7" s="337"/>
      <c r="B7" s="83" t="s">
        <v>40</v>
      </c>
      <c r="C7" s="123">
        <v>8359</v>
      </c>
      <c r="D7" s="38">
        <v>9847</v>
      </c>
      <c r="E7" s="6">
        <v>1488</v>
      </c>
      <c r="F7" s="134">
        <v>0.17801172389041753</v>
      </c>
      <c r="G7" s="39">
        <v>69263</v>
      </c>
      <c r="H7" s="38">
        <v>71079</v>
      </c>
      <c r="I7" s="6">
        <v>1816</v>
      </c>
      <c r="J7" s="130">
        <v>0.026218904754342187</v>
      </c>
      <c r="K7" s="39">
        <v>3692</v>
      </c>
      <c r="L7" s="38">
        <v>3734</v>
      </c>
      <c r="M7" s="6">
        <v>42</v>
      </c>
      <c r="N7" s="134">
        <v>0.011375947995666325</v>
      </c>
      <c r="O7" s="39">
        <v>35453</v>
      </c>
      <c r="P7" s="38">
        <v>35051</v>
      </c>
      <c r="Q7" s="6">
        <v>-402</v>
      </c>
      <c r="R7" s="134">
        <v>-0.011338955800637485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21" customFormat="1" ht="12.75">
      <c r="A8" s="362"/>
      <c r="B8" s="84" t="s">
        <v>30</v>
      </c>
      <c r="C8" s="124">
        <v>2381</v>
      </c>
      <c r="D8" s="38">
        <v>2409</v>
      </c>
      <c r="E8" s="6">
        <v>28</v>
      </c>
      <c r="F8" s="134">
        <v>0.011759764804703865</v>
      </c>
      <c r="G8" s="40">
        <v>8142</v>
      </c>
      <c r="H8" s="38">
        <v>5369</v>
      </c>
      <c r="I8" s="6">
        <v>-2773</v>
      </c>
      <c r="J8" s="130">
        <v>-0.3405797101449275</v>
      </c>
      <c r="K8" s="40">
        <v>610</v>
      </c>
      <c r="L8" s="38">
        <v>1171</v>
      </c>
      <c r="M8" s="6">
        <v>561</v>
      </c>
      <c r="N8" s="134">
        <v>0.9196721311475411</v>
      </c>
      <c r="O8" s="39">
        <v>1455</v>
      </c>
      <c r="P8" s="38">
        <v>1758</v>
      </c>
      <c r="Q8" s="6">
        <v>303</v>
      </c>
      <c r="R8" s="134">
        <v>0.2082474226804123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19" customFormat="1" ht="12.75">
      <c r="A9" s="361" t="s">
        <v>26</v>
      </c>
      <c r="B9" s="85" t="s">
        <v>41</v>
      </c>
      <c r="C9" s="123">
        <v>552</v>
      </c>
      <c r="D9" s="38">
        <v>480</v>
      </c>
      <c r="E9" s="6">
        <v>-72</v>
      </c>
      <c r="F9" s="134">
        <v>-0.13043478260869568</v>
      </c>
      <c r="G9" s="39">
        <v>3337</v>
      </c>
      <c r="H9" s="38">
        <v>3265</v>
      </c>
      <c r="I9" s="6">
        <v>-72</v>
      </c>
      <c r="J9" s="130">
        <v>-0.021576266107282027</v>
      </c>
      <c r="K9" s="39">
        <v>133</v>
      </c>
      <c r="L9" s="38">
        <v>127</v>
      </c>
      <c r="M9" s="6">
        <v>-6</v>
      </c>
      <c r="N9" s="134">
        <v>-0.045112781954887216</v>
      </c>
      <c r="O9" s="39">
        <v>250</v>
      </c>
      <c r="P9" s="38">
        <v>157</v>
      </c>
      <c r="Q9" s="6">
        <v>-93</v>
      </c>
      <c r="R9" s="134">
        <v>-0.372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21" customFormat="1" ht="12.75">
      <c r="A10" s="335"/>
      <c r="B10" s="86" t="s">
        <v>31</v>
      </c>
      <c r="C10" s="124">
        <v>2752</v>
      </c>
      <c r="D10" s="38">
        <v>2181</v>
      </c>
      <c r="E10" s="6">
        <v>-571</v>
      </c>
      <c r="F10" s="134">
        <v>-0.20748546511627908</v>
      </c>
      <c r="G10" s="40">
        <v>7892</v>
      </c>
      <c r="H10" s="38">
        <v>8670</v>
      </c>
      <c r="I10" s="6">
        <v>778</v>
      </c>
      <c r="J10" s="130">
        <v>0.09858084135833756</v>
      </c>
      <c r="K10" s="40">
        <v>120</v>
      </c>
      <c r="L10" s="38">
        <v>194</v>
      </c>
      <c r="M10" s="6">
        <v>74</v>
      </c>
      <c r="N10" s="134">
        <v>0.6166666666666667</v>
      </c>
      <c r="O10" s="39">
        <v>224</v>
      </c>
      <c r="P10" s="38">
        <v>430</v>
      </c>
      <c r="Q10" s="6">
        <v>206</v>
      </c>
      <c r="R10" s="134">
        <v>0.9196428571428572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19" customFormat="1" ht="12.75">
      <c r="A11" s="361" t="s">
        <v>20</v>
      </c>
      <c r="B11" s="85" t="s">
        <v>42</v>
      </c>
      <c r="C11" s="123">
        <v>5636</v>
      </c>
      <c r="D11" s="38">
        <v>8235</v>
      </c>
      <c r="E11" s="6">
        <v>2599</v>
      </c>
      <c r="F11" s="134">
        <v>0.4611426543647976</v>
      </c>
      <c r="G11" s="39">
        <v>33816</v>
      </c>
      <c r="H11" s="38">
        <v>35917</v>
      </c>
      <c r="I11" s="6">
        <v>2101</v>
      </c>
      <c r="J11" s="130">
        <v>0.06213035249585985</v>
      </c>
      <c r="K11" s="39">
        <v>1048</v>
      </c>
      <c r="L11" s="38">
        <v>2742</v>
      </c>
      <c r="M11" s="6">
        <v>1694</v>
      </c>
      <c r="N11" s="134">
        <v>1.6164122137404582</v>
      </c>
      <c r="O11" s="39">
        <v>4062</v>
      </c>
      <c r="P11" s="38">
        <v>6622</v>
      </c>
      <c r="Q11" s="6">
        <v>2560</v>
      </c>
      <c r="R11" s="134">
        <v>0.6302314130969966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s="334"/>
      <c r="B12" s="83" t="s">
        <v>43</v>
      </c>
      <c r="C12" s="123">
        <v>731</v>
      </c>
      <c r="D12" s="38">
        <v>491</v>
      </c>
      <c r="E12" s="6">
        <v>-240</v>
      </c>
      <c r="F12" s="134">
        <v>-0.3283173734610123</v>
      </c>
      <c r="G12" s="39">
        <v>1333</v>
      </c>
      <c r="H12" s="38">
        <v>881</v>
      </c>
      <c r="I12" s="6">
        <v>-452</v>
      </c>
      <c r="J12" s="130">
        <v>-0.33908477119279823</v>
      </c>
      <c r="K12" s="39">
        <v>400</v>
      </c>
      <c r="L12" s="38">
        <v>73</v>
      </c>
      <c r="M12" s="6">
        <v>-327</v>
      </c>
      <c r="N12" s="134">
        <v>-0.8175</v>
      </c>
      <c r="O12" s="39">
        <v>595</v>
      </c>
      <c r="P12" s="38">
        <v>86</v>
      </c>
      <c r="Q12" s="6">
        <v>-509</v>
      </c>
      <c r="R12" s="134">
        <v>-0.8554621848739495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2.75">
      <c r="A13" s="334"/>
      <c r="B13" s="83" t="s">
        <v>44</v>
      </c>
      <c r="C13" s="123">
        <v>13373</v>
      </c>
      <c r="D13" s="38">
        <v>14730</v>
      </c>
      <c r="E13" s="6">
        <v>1357</v>
      </c>
      <c r="F13" s="134">
        <v>0.10147311747551035</v>
      </c>
      <c r="G13" s="39">
        <v>57081</v>
      </c>
      <c r="H13" s="38">
        <v>34429</v>
      </c>
      <c r="I13" s="6">
        <v>-22652</v>
      </c>
      <c r="J13" s="130">
        <v>-0.3968395788440987</v>
      </c>
      <c r="K13" s="39">
        <v>5617</v>
      </c>
      <c r="L13" s="38">
        <v>5760</v>
      </c>
      <c r="M13" s="6">
        <v>143</v>
      </c>
      <c r="N13" s="134">
        <v>0.025458429766779478</v>
      </c>
      <c r="O13" s="39">
        <v>17229</v>
      </c>
      <c r="P13" s="38">
        <v>12752</v>
      </c>
      <c r="Q13" s="6">
        <v>-4477</v>
      </c>
      <c r="R13" s="134">
        <v>-0.2598525741482385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2.75">
      <c r="A14" s="334"/>
      <c r="B14" s="83" t="s">
        <v>45</v>
      </c>
      <c r="C14" s="123">
        <v>510</v>
      </c>
      <c r="D14" s="38">
        <v>582</v>
      </c>
      <c r="E14" s="6">
        <v>72</v>
      </c>
      <c r="F14" s="134">
        <v>0.14117647058823524</v>
      </c>
      <c r="G14" s="39">
        <v>1071</v>
      </c>
      <c r="H14" s="38">
        <v>1340</v>
      </c>
      <c r="I14" s="6">
        <v>269</v>
      </c>
      <c r="J14" s="130">
        <v>0.2511671335200747</v>
      </c>
      <c r="K14" s="39">
        <v>121</v>
      </c>
      <c r="L14" s="38">
        <v>118</v>
      </c>
      <c r="M14" s="6">
        <v>-3</v>
      </c>
      <c r="N14" s="134">
        <v>-0.024793388429752095</v>
      </c>
      <c r="O14" s="39">
        <v>250</v>
      </c>
      <c r="P14" s="38">
        <v>203</v>
      </c>
      <c r="Q14" s="6">
        <v>-47</v>
      </c>
      <c r="R14" s="134">
        <v>-0.18799999999999994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s="21" customFormat="1" ht="12.75">
      <c r="A15" s="335"/>
      <c r="B15" s="84" t="s">
        <v>32</v>
      </c>
      <c r="C15" s="124">
        <v>4872</v>
      </c>
      <c r="D15" s="38">
        <v>5729</v>
      </c>
      <c r="E15" s="6">
        <v>857</v>
      </c>
      <c r="F15" s="134">
        <v>0.17590311986863716</v>
      </c>
      <c r="G15" s="40">
        <v>14971</v>
      </c>
      <c r="H15" s="38">
        <v>16751</v>
      </c>
      <c r="I15" s="6">
        <v>1780</v>
      </c>
      <c r="J15" s="130">
        <v>0.118896533297709</v>
      </c>
      <c r="K15" s="40">
        <v>1961</v>
      </c>
      <c r="L15" s="38">
        <v>1980</v>
      </c>
      <c r="M15" s="6">
        <v>19</v>
      </c>
      <c r="N15" s="134">
        <v>0.009688934217236156</v>
      </c>
      <c r="O15" s="39">
        <v>6644</v>
      </c>
      <c r="P15" s="38">
        <v>8402</v>
      </c>
      <c r="Q15" s="6">
        <v>1758</v>
      </c>
      <c r="R15" s="134">
        <v>0.26459963877182413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19" customFormat="1" ht="12.75">
      <c r="A16" s="361" t="s">
        <v>24</v>
      </c>
      <c r="B16" s="85" t="s">
        <v>46</v>
      </c>
      <c r="C16" s="123">
        <v>754</v>
      </c>
      <c r="D16" s="38">
        <v>860</v>
      </c>
      <c r="E16" s="6">
        <v>106</v>
      </c>
      <c r="F16" s="134">
        <v>0.14058355437665782</v>
      </c>
      <c r="G16" s="39">
        <v>1547</v>
      </c>
      <c r="H16" s="38">
        <v>1653</v>
      </c>
      <c r="I16" s="6">
        <v>106</v>
      </c>
      <c r="J16" s="130">
        <v>0.06851971557853909</v>
      </c>
      <c r="K16" s="39">
        <v>303</v>
      </c>
      <c r="L16" s="38">
        <v>318</v>
      </c>
      <c r="M16" s="6">
        <v>15</v>
      </c>
      <c r="N16" s="134">
        <v>0.04950495049504955</v>
      </c>
      <c r="O16" s="39">
        <v>491</v>
      </c>
      <c r="P16" s="38">
        <v>591</v>
      </c>
      <c r="Q16" s="6">
        <v>100</v>
      </c>
      <c r="R16" s="134">
        <v>0.20366598778004064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334"/>
      <c r="B17" s="83" t="s">
        <v>47</v>
      </c>
      <c r="C17" s="123">
        <v>525</v>
      </c>
      <c r="D17" s="38">
        <v>733</v>
      </c>
      <c r="E17" s="6">
        <v>208</v>
      </c>
      <c r="F17" s="134">
        <v>0.3961904761904762</v>
      </c>
      <c r="G17" s="39">
        <v>1554</v>
      </c>
      <c r="H17" s="38">
        <v>1928</v>
      </c>
      <c r="I17" s="6">
        <v>374</v>
      </c>
      <c r="J17" s="130">
        <v>0.24066924066924056</v>
      </c>
      <c r="K17" s="39">
        <v>1088</v>
      </c>
      <c r="L17" s="38">
        <v>1188</v>
      </c>
      <c r="M17" s="6">
        <v>100</v>
      </c>
      <c r="N17" s="134">
        <v>0.09191176470588225</v>
      </c>
      <c r="O17" s="39">
        <v>1392</v>
      </c>
      <c r="P17" s="38">
        <v>1408</v>
      </c>
      <c r="Q17" s="6">
        <v>16</v>
      </c>
      <c r="R17" s="134">
        <v>0.011494252873563315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21" customFormat="1" ht="12.75">
      <c r="A18" s="335"/>
      <c r="B18" s="84" t="s">
        <v>33</v>
      </c>
      <c r="C18" s="124">
        <v>742</v>
      </c>
      <c r="D18" s="38">
        <v>822</v>
      </c>
      <c r="E18" s="6">
        <v>80</v>
      </c>
      <c r="F18" s="134">
        <v>0.1078167115902966</v>
      </c>
      <c r="G18" s="40">
        <v>2538</v>
      </c>
      <c r="H18" s="38">
        <v>2162</v>
      </c>
      <c r="I18" s="6">
        <v>-376</v>
      </c>
      <c r="J18" s="130">
        <v>-0.14814814814814814</v>
      </c>
      <c r="K18" s="40">
        <v>53</v>
      </c>
      <c r="L18" s="38">
        <v>132</v>
      </c>
      <c r="M18" s="6">
        <v>79</v>
      </c>
      <c r="N18" s="134">
        <v>1.490566037735849</v>
      </c>
      <c r="O18" s="39">
        <v>180</v>
      </c>
      <c r="P18" s="38">
        <v>672</v>
      </c>
      <c r="Q18" s="6">
        <v>492</v>
      </c>
      <c r="R18" s="134">
        <v>2.7333333333333334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19" customFormat="1" ht="12.75">
      <c r="A19" s="361" t="s">
        <v>22</v>
      </c>
      <c r="B19" s="85" t="s">
        <v>48</v>
      </c>
      <c r="C19" s="123">
        <v>1985</v>
      </c>
      <c r="D19" s="38">
        <v>2473</v>
      </c>
      <c r="E19" s="6">
        <v>488</v>
      </c>
      <c r="F19" s="134">
        <v>0.24584382871536525</v>
      </c>
      <c r="G19" s="39">
        <v>6576</v>
      </c>
      <c r="H19" s="38">
        <v>8329</v>
      </c>
      <c r="I19" s="6">
        <v>1753</v>
      </c>
      <c r="J19" s="130">
        <v>0.2665754257907542</v>
      </c>
      <c r="K19" s="39">
        <v>294</v>
      </c>
      <c r="L19" s="38">
        <v>257</v>
      </c>
      <c r="M19" s="6">
        <v>-37</v>
      </c>
      <c r="N19" s="134">
        <v>-0.12585034013605445</v>
      </c>
      <c r="O19" s="39">
        <v>777</v>
      </c>
      <c r="P19" s="38">
        <v>673</v>
      </c>
      <c r="Q19" s="6">
        <v>-104</v>
      </c>
      <c r="R19" s="134">
        <v>-0.13384813384813388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2.75">
      <c r="A20" s="334"/>
      <c r="B20" s="83" t="s">
        <v>49</v>
      </c>
      <c r="C20" s="123">
        <v>9348</v>
      </c>
      <c r="D20" s="38">
        <v>11092</v>
      </c>
      <c r="E20" s="6">
        <v>1744</v>
      </c>
      <c r="F20" s="134">
        <v>0.18656397090286703</v>
      </c>
      <c r="G20" s="39">
        <v>59264</v>
      </c>
      <c r="H20" s="38">
        <v>66924</v>
      </c>
      <c r="I20" s="6">
        <v>7660</v>
      </c>
      <c r="J20" s="130">
        <v>0.12925215982721383</v>
      </c>
      <c r="K20" s="39">
        <v>8548</v>
      </c>
      <c r="L20" s="38">
        <v>10591</v>
      </c>
      <c r="M20" s="6">
        <v>2043</v>
      </c>
      <c r="N20" s="134">
        <v>0.239003275620028</v>
      </c>
      <c r="O20" s="39">
        <v>63214</v>
      </c>
      <c r="P20" s="38">
        <v>71695</v>
      </c>
      <c r="Q20" s="6">
        <v>8481</v>
      </c>
      <c r="R20" s="134">
        <v>0.1341633182522859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2.75">
      <c r="A21" s="334"/>
      <c r="B21" s="83" t="s">
        <v>50</v>
      </c>
      <c r="C21" s="123">
        <v>8673</v>
      </c>
      <c r="D21" s="38">
        <v>10373</v>
      </c>
      <c r="E21" s="6">
        <v>1700</v>
      </c>
      <c r="F21" s="134">
        <v>0.19601060763288358</v>
      </c>
      <c r="G21" s="39">
        <v>44767</v>
      </c>
      <c r="H21" s="38">
        <v>48700</v>
      </c>
      <c r="I21" s="6">
        <v>3933</v>
      </c>
      <c r="J21" s="130">
        <v>0.0878548931132308</v>
      </c>
      <c r="K21" s="39">
        <v>2576</v>
      </c>
      <c r="L21" s="38">
        <v>2820</v>
      </c>
      <c r="M21" s="6">
        <v>244</v>
      </c>
      <c r="N21" s="134">
        <v>0.09472049689440998</v>
      </c>
      <c r="O21" s="39">
        <v>10673</v>
      </c>
      <c r="P21" s="38">
        <v>11484</v>
      </c>
      <c r="Q21" s="6">
        <v>811</v>
      </c>
      <c r="R21" s="134">
        <v>0.07598613323339265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2.75">
      <c r="A22" s="334"/>
      <c r="B22" s="83" t="s">
        <v>51</v>
      </c>
      <c r="C22" s="123">
        <v>6611</v>
      </c>
      <c r="D22" s="38">
        <v>5632</v>
      </c>
      <c r="E22" s="6">
        <v>-979</v>
      </c>
      <c r="F22" s="134">
        <v>-0.14808652246256238</v>
      </c>
      <c r="G22" s="39">
        <v>12906</v>
      </c>
      <c r="H22" s="38">
        <v>14662</v>
      </c>
      <c r="I22" s="6">
        <v>1756</v>
      </c>
      <c r="J22" s="130">
        <v>0.13606074693940795</v>
      </c>
      <c r="K22" s="39">
        <v>1902</v>
      </c>
      <c r="L22" s="38">
        <v>1711</v>
      </c>
      <c r="M22" s="6">
        <v>-191</v>
      </c>
      <c r="N22" s="134">
        <v>-0.10042060988433232</v>
      </c>
      <c r="O22" s="39">
        <v>2975</v>
      </c>
      <c r="P22" s="38">
        <v>3463</v>
      </c>
      <c r="Q22" s="6">
        <v>488</v>
      </c>
      <c r="R22" s="134">
        <v>0.16403361344537815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2.75">
      <c r="A23" s="334"/>
      <c r="B23" s="83" t="s">
        <v>54</v>
      </c>
      <c r="C23" s="123">
        <v>3110</v>
      </c>
      <c r="D23" s="38">
        <v>4229</v>
      </c>
      <c r="E23" s="6">
        <v>1119</v>
      </c>
      <c r="F23" s="134">
        <v>0.3598070739549839</v>
      </c>
      <c r="G23" s="39">
        <v>8487</v>
      </c>
      <c r="H23" s="38">
        <v>11227</v>
      </c>
      <c r="I23" s="6">
        <v>2740</v>
      </c>
      <c r="J23" s="130">
        <v>0.3228467067279368</v>
      </c>
      <c r="K23" s="39">
        <v>780</v>
      </c>
      <c r="L23" s="38">
        <v>1060</v>
      </c>
      <c r="M23" s="6">
        <v>280</v>
      </c>
      <c r="N23" s="134">
        <v>0.35897435897435903</v>
      </c>
      <c r="O23" s="39">
        <v>1481</v>
      </c>
      <c r="P23" s="38">
        <v>1721</v>
      </c>
      <c r="Q23" s="6">
        <v>240</v>
      </c>
      <c r="R23" s="134">
        <v>0.162052667116813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2.75">
      <c r="A24" s="334"/>
      <c r="B24" s="83" t="s">
        <v>52</v>
      </c>
      <c r="C24" s="123">
        <v>793</v>
      </c>
      <c r="D24" s="38">
        <v>1105</v>
      </c>
      <c r="E24" s="6">
        <v>312</v>
      </c>
      <c r="F24" s="134">
        <v>0.39344262295081966</v>
      </c>
      <c r="G24" s="39">
        <v>4239</v>
      </c>
      <c r="H24" s="38">
        <v>4784</v>
      </c>
      <c r="I24" s="6">
        <v>545</v>
      </c>
      <c r="J24" s="130">
        <v>0.12856805850436426</v>
      </c>
      <c r="K24" s="39">
        <v>131</v>
      </c>
      <c r="L24" s="38">
        <v>37</v>
      </c>
      <c r="M24" s="6">
        <v>-94</v>
      </c>
      <c r="N24" s="134">
        <v>-0.7175572519083969</v>
      </c>
      <c r="O24" s="39">
        <v>789</v>
      </c>
      <c r="P24" s="38">
        <v>106</v>
      </c>
      <c r="Q24" s="6">
        <v>-683</v>
      </c>
      <c r="R24" s="134">
        <v>-0.8656527249683144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2.75">
      <c r="A25" s="334"/>
      <c r="B25" s="87" t="s">
        <v>53</v>
      </c>
      <c r="C25" s="124">
        <v>7337</v>
      </c>
      <c r="D25" s="38">
        <v>9309</v>
      </c>
      <c r="E25" s="6">
        <v>1972</v>
      </c>
      <c r="F25" s="134">
        <v>0.26877470355731226</v>
      </c>
      <c r="G25" s="40">
        <v>20194</v>
      </c>
      <c r="H25" s="38">
        <v>28221</v>
      </c>
      <c r="I25" s="6">
        <v>8027</v>
      </c>
      <c r="J25" s="130">
        <v>0.39749430523917995</v>
      </c>
      <c r="K25" s="40">
        <v>13347</v>
      </c>
      <c r="L25" s="38">
        <v>13760</v>
      </c>
      <c r="M25" s="6">
        <v>413</v>
      </c>
      <c r="N25" s="134">
        <v>0.030943283134786892</v>
      </c>
      <c r="O25" s="39">
        <v>81312</v>
      </c>
      <c r="P25" s="38">
        <v>80709</v>
      </c>
      <c r="Q25" s="6">
        <v>-603</v>
      </c>
      <c r="R25" s="134">
        <v>-0.007415879574970474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19" s="21" customFormat="1" ht="12.75">
      <c r="A26" s="335"/>
      <c r="B26" s="88" t="s">
        <v>34</v>
      </c>
      <c r="C26" s="123">
        <v>12327</v>
      </c>
      <c r="D26" s="38">
        <v>16390</v>
      </c>
      <c r="E26" s="6">
        <v>4063</v>
      </c>
      <c r="F26" s="134">
        <v>0.329601687352965</v>
      </c>
      <c r="G26" s="39">
        <v>78387</v>
      </c>
      <c r="H26" s="38">
        <v>94846</v>
      </c>
      <c r="I26" s="6">
        <v>16459</v>
      </c>
      <c r="J26" s="130">
        <v>0.20997104111651166</v>
      </c>
      <c r="K26" s="39">
        <v>3933</v>
      </c>
      <c r="L26" s="38">
        <v>5538</v>
      </c>
      <c r="M26" s="6">
        <v>1605</v>
      </c>
      <c r="N26" s="134">
        <v>0.40808543096872607</v>
      </c>
      <c r="O26" s="40">
        <v>22521</v>
      </c>
      <c r="P26" s="38">
        <v>32132</v>
      </c>
      <c r="Q26" s="6">
        <v>9611</v>
      </c>
      <c r="R26" s="134">
        <v>0.4267572487900182</v>
      </c>
      <c r="S26" s="65"/>
    </row>
    <row r="27" spans="1:42" s="17" customFormat="1" ht="12.75">
      <c r="A27" s="361" t="s">
        <v>23</v>
      </c>
      <c r="B27" s="85" t="s">
        <v>55</v>
      </c>
      <c r="C27" s="123">
        <v>5747</v>
      </c>
      <c r="D27" s="38">
        <v>5722</v>
      </c>
      <c r="E27" s="6">
        <v>-25</v>
      </c>
      <c r="F27" s="134">
        <v>-0.004350095702105428</v>
      </c>
      <c r="G27" s="39">
        <v>28768</v>
      </c>
      <c r="H27" s="38">
        <v>29199</v>
      </c>
      <c r="I27" s="6">
        <v>431</v>
      </c>
      <c r="J27" s="130">
        <v>0.014981924360400356</v>
      </c>
      <c r="K27" s="39">
        <v>4796</v>
      </c>
      <c r="L27" s="38">
        <v>6518</v>
      </c>
      <c r="M27" s="6">
        <v>1722</v>
      </c>
      <c r="N27" s="134">
        <v>0.3590492076730609</v>
      </c>
      <c r="O27" s="40">
        <v>28502</v>
      </c>
      <c r="P27" s="38">
        <v>43020</v>
      </c>
      <c r="Q27" s="6">
        <v>14518</v>
      </c>
      <c r="R27" s="134">
        <v>0.5093677636657077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s="17" customFormat="1" ht="12.75">
      <c r="A28" s="334"/>
      <c r="B28" s="83" t="s">
        <v>28</v>
      </c>
      <c r="C28" s="123">
        <v>20852</v>
      </c>
      <c r="D28" s="38">
        <v>21904</v>
      </c>
      <c r="E28" s="6">
        <v>1052</v>
      </c>
      <c r="F28" s="134">
        <v>0.05045079608670622</v>
      </c>
      <c r="G28" s="39">
        <v>50366</v>
      </c>
      <c r="H28" s="38">
        <v>52066</v>
      </c>
      <c r="I28" s="6">
        <v>1700</v>
      </c>
      <c r="J28" s="130">
        <v>0.03375292856291945</v>
      </c>
      <c r="K28" s="39">
        <v>16224</v>
      </c>
      <c r="L28" s="38">
        <v>17790</v>
      </c>
      <c r="M28" s="6">
        <v>1566</v>
      </c>
      <c r="N28" s="134">
        <v>0.09652366863905315</v>
      </c>
      <c r="O28" s="40">
        <v>34581</v>
      </c>
      <c r="P28" s="38">
        <v>36904</v>
      </c>
      <c r="Q28" s="6">
        <v>2323</v>
      </c>
      <c r="R28" s="134">
        <v>0.06717561666811256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68" customFormat="1" ht="12.75">
      <c r="A29" s="335"/>
      <c r="B29" s="89" t="s">
        <v>38</v>
      </c>
      <c r="C29" s="124">
        <v>26460</v>
      </c>
      <c r="D29" s="38">
        <v>30954</v>
      </c>
      <c r="E29" s="6">
        <v>4494</v>
      </c>
      <c r="F29" s="134">
        <v>0.1698412698412699</v>
      </c>
      <c r="G29" s="40">
        <v>116070</v>
      </c>
      <c r="H29" s="38">
        <v>134872</v>
      </c>
      <c r="I29" s="6">
        <v>18802</v>
      </c>
      <c r="J29" s="130">
        <v>0.16198845524252614</v>
      </c>
      <c r="K29" s="40">
        <v>8691</v>
      </c>
      <c r="L29" s="38">
        <v>7764</v>
      </c>
      <c r="M29" s="6">
        <v>-927</v>
      </c>
      <c r="N29" s="134">
        <v>-0.10666206420434932</v>
      </c>
      <c r="O29" s="40">
        <v>60598</v>
      </c>
      <c r="P29" s="38">
        <v>56627</v>
      </c>
      <c r="Q29" s="6">
        <v>-3971</v>
      </c>
      <c r="R29" s="134">
        <v>-0.065530215518664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71" customFormat="1" ht="12.75">
      <c r="A30" s="69" t="s">
        <v>37</v>
      </c>
      <c r="B30" s="97" t="s">
        <v>35</v>
      </c>
      <c r="C30" s="124">
        <v>13717</v>
      </c>
      <c r="D30" s="38">
        <v>12441</v>
      </c>
      <c r="E30" s="6">
        <v>-1276</v>
      </c>
      <c r="F30" s="134">
        <v>-0.09302325581395354</v>
      </c>
      <c r="G30" s="40">
        <v>58230</v>
      </c>
      <c r="H30" s="38">
        <v>59551</v>
      </c>
      <c r="I30" s="6">
        <v>1321</v>
      </c>
      <c r="J30" s="130">
        <v>0.022685900738451004</v>
      </c>
      <c r="K30" s="40">
        <v>5147</v>
      </c>
      <c r="L30" s="38">
        <v>6705</v>
      </c>
      <c r="M30" s="6">
        <v>1558</v>
      </c>
      <c r="N30" s="134">
        <v>0.30270060229259754</v>
      </c>
      <c r="O30" s="40">
        <v>47393</v>
      </c>
      <c r="P30" s="38">
        <v>60286</v>
      </c>
      <c r="Q30" s="6">
        <v>12893</v>
      </c>
      <c r="R30" s="134">
        <v>0.2720443947418396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1:42" s="17" customFormat="1" ht="12.75">
      <c r="A31" s="361" t="s">
        <v>27</v>
      </c>
      <c r="B31" s="85" t="s">
        <v>56</v>
      </c>
      <c r="C31" s="123">
        <v>6967</v>
      </c>
      <c r="D31" s="38">
        <v>6845</v>
      </c>
      <c r="E31" s="6">
        <v>-122</v>
      </c>
      <c r="F31" s="134">
        <v>-0.017511123869671352</v>
      </c>
      <c r="G31" s="39">
        <v>29745</v>
      </c>
      <c r="H31" s="38">
        <v>27635</v>
      </c>
      <c r="I31" s="6">
        <v>-2110</v>
      </c>
      <c r="J31" s="130">
        <v>-0.07093629181375016</v>
      </c>
      <c r="K31" s="39">
        <v>5579</v>
      </c>
      <c r="L31" s="38">
        <v>5472</v>
      </c>
      <c r="M31" s="6">
        <v>-107</v>
      </c>
      <c r="N31" s="134">
        <v>-0.019179064348449515</v>
      </c>
      <c r="O31" s="40">
        <v>10521</v>
      </c>
      <c r="P31" s="38">
        <v>12124</v>
      </c>
      <c r="Q31" s="6">
        <v>1603</v>
      </c>
      <c r="R31" s="134">
        <v>0.1523619427811045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68" customFormat="1" ht="12.75">
      <c r="A32" s="335"/>
      <c r="B32" s="84" t="s">
        <v>36</v>
      </c>
      <c r="C32" s="124">
        <v>7013</v>
      </c>
      <c r="D32" s="38">
        <v>7185</v>
      </c>
      <c r="E32" s="6">
        <v>172</v>
      </c>
      <c r="F32" s="134">
        <v>0.024525880507628717</v>
      </c>
      <c r="G32" s="40">
        <v>43245</v>
      </c>
      <c r="H32" s="38">
        <v>47142</v>
      </c>
      <c r="I32" s="6">
        <v>3897</v>
      </c>
      <c r="J32" s="130">
        <v>0.09011446409989587</v>
      </c>
      <c r="K32" s="40">
        <v>1778</v>
      </c>
      <c r="L32" s="38">
        <v>3004</v>
      </c>
      <c r="M32" s="6">
        <v>1226</v>
      </c>
      <c r="N32" s="134">
        <v>0.6895388076490439</v>
      </c>
      <c r="O32" s="40">
        <v>11540</v>
      </c>
      <c r="P32" s="38">
        <v>21846</v>
      </c>
      <c r="Q32" s="6">
        <v>10306</v>
      </c>
      <c r="R32" s="134">
        <v>0.8930675909878683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s="17" customFormat="1" ht="12.75">
      <c r="A33" s="361" t="s">
        <v>25</v>
      </c>
      <c r="B33" s="85" t="s">
        <v>57</v>
      </c>
      <c r="C33" s="123">
        <v>1855</v>
      </c>
      <c r="D33" s="38">
        <v>2061</v>
      </c>
      <c r="E33" s="6">
        <v>206</v>
      </c>
      <c r="F33" s="134">
        <v>0.11105121293800546</v>
      </c>
      <c r="G33" s="39">
        <v>7575</v>
      </c>
      <c r="H33" s="38">
        <v>7663</v>
      </c>
      <c r="I33" s="6">
        <v>88</v>
      </c>
      <c r="J33" s="130">
        <v>0.011617161716171553</v>
      </c>
      <c r="K33" s="39">
        <v>791</v>
      </c>
      <c r="L33" s="38">
        <v>834</v>
      </c>
      <c r="M33" s="6">
        <v>43</v>
      </c>
      <c r="N33" s="134">
        <v>0.05436156763590394</v>
      </c>
      <c r="O33" s="40">
        <v>3540</v>
      </c>
      <c r="P33" s="38">
        <v>2635</v>
      </c>
      <c r="Q33" s="6">
        <v>-905</v>
      </c>
      <c r="R33" s="134">
        <v>-0.25564971751412424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s="17" customFormat="1" ht="12.75">
      <c r="A34" s="360"/>
      <c r="B34" s="98" t="s">
        <v>29</v>
      </c>
      <c r="C34" s="126">
        <v>15258</v>
      </c>
      <c r="D34" s="64">
        <v>15107</v>
      </c>
      <c r="E34" s="121">
        <v>-151</v>
      </c>
      <c r="F34" s="135">
        <v>-0.009896447765106786</v>
      </c>
      <c r="G34" s="66">
        <v>61060</v>
      </c>
      <c r="H34" s="64">
        <v>65028</v>
      </c>
      <c r="I34" s="121">
        <v>3968</v>
      </c>
      <c r="J34" s="131">
        <v>0.06498526039960684</v>
      </c>
      <c r="K34" s="66">
        <v>4844</v>
      </c>
      <c r="L34" s="64">
        <v>4825</v>
      </c>
      <c r="M34" s="121">
        <v>-19</v>
      </c>
      <c r="N34" s="135">
        <v>-0.003922378199834875</v>
      </c>
      <c r="O34" s="66">
        <v>15905</v>
      </c>
      <c r="P34" s="64">
        <v>16213</v>
      </c>
      <c r="Q34" s="121">
        <v>308</v>
      </c>
      <c r="R34" s="135">
        <v>0.019364979566174112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55" s="37" customFormat="1" ht="11.25">
      <c r="A35" s="35"/>
      <c r="B35" s="99" t="s">
        <v>6</v>
      </c>
      <c r="C35" s="72">
        <v>196631</v>
      </c>
      <c r="D35" s="23">
        <v>217182</v>
      </c>
      <c r="E35" s="23">
        <v>20551</v>
      </c>
      <c r="F35" s="136">
        <v>0.10451556468715517</v>
      </c>
      <c r="G35" s="72">
        <v>847439</v>
      </c>
      <c r="H35" s="23">
        <v>899489</v>
      </c>
      <c r="I35" s="23">
        <v>52050</v>
      </c>
      <c r="J35" s="132">
        <v>0.06142035001929336</v>
      </c>
      <c r="K35" s="72">
        <v>102942</v>
      </c>
      <c r="L35" s="23">
        <v>114748</v>
      </c>
      <c r="M35" s="23">
        <v>11806</v>
      </c>
      <c r="N35" s="136">
        <v>0.11468593965533991</v>
      </c>
      <c r="O35" s="72">
        <v>477012</v>
      </c>
      <c r="P35" s="23">
        <v>532009</v>
      </c>
      <c r="Q35" s="23">
        <v>54997</v>
      </c>
      <c r="R35" s="136">
        <v>0.1152947934223878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2:18" s="5" customFormat="1" ht="13.5" thickBot="1">
      <c r="B36" s="10"/>
      <c r="C36" s="11"/>
      <c r="D36" s="11"/>
      <c r="E36" s="11"/>
      <c r="F36" s="24"/>
      <c r="G36" s="11"/>
      <c r="H36" s="11"/>
      <c r="I36" s="11"/>
      <c r="J36" s="24"/>
      <c r="K36" s="11"/>
      <c r="L36" s="11"/>
      <c r="M36" s="11"/>
      <c r="N36" s="24"/>
      <c r="O36" s="11"/>
      <c r="P36" s="11"/>
      <c r="Q36" s="11"/>
      <c r="R36" s="24"/>
    </row>
    <row r="37" spans="1:18" s="22" customFormat="1" ht="18.75" thickTop="1">
      <c r="A37" s="338" t="s">
        <v>59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40"/>
    </row>
    <row r="38" spans="1:18" ht="15.75">
      <c r="A38" s="341" t="str">
        <f>A2</f>
        <v>MESE DI LUGLIO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3"/>
    </row>
    <row r="39" spans="1:18" ht="12.75">
      <c r="A39" s="344" t="s">
        <v>19</v>
      </c>
      <c r="B39" s="347" t="s">
        <v>5</v>
      </c>
      <c r="C39" s="349" t="s">
        <v>2</v>
      </c>
      <c r="D39" s="350"/>
      <c r="E39" s="350"/>
      <c r="F39" s="350"/>
      <c r="G39" s="350"/>
      <c r="H39" s="350"/>
      <c r="I39" s="350"/>
      <c r="J39" s="351"/>
      <c r="K39" s="352" t="s">
        <v>4</v>
      </c>
      <c r="L39" s="353"/>
      <c r="M39" s="353"/>
      <c r="N39" s="353"/>
      <c r="O39" s="353"/>
      <c r="P39" s="353"/>
      <c r="Q39" s="353"/>
      <c r="R39" s="354"/>
    </row>
    <row r="40" spans="1:18" ht="12.75">
      <c r="A40" s="345"/>
      <c r="B40" s="333"/>
      <c r="C40" s="355" t="s">
        <v>0</v>
      </c>
      <c r="D40" s="355"/>
      <c r="E40" s="355"/>
      <c r="F40" s="355"/>
      <c r="G40" s="355" t="s">
        <v>1</v>
      </c>
      <c r="H40" s="355"/>
      <c r="I40" s="355"/>
      <c r="J40" s="356"/>
      <c r="K40" s="357" t="s">
        <v>0</v>
      </c>
      <c r="L40" s="355"/>
      <c r="M40" s="355"/>
      <c r="N40" s="355"/>
      <c r="O40" s="355" t="s">
        <v>1</v>
      </c>
      <c r="P40" s="355"/>
      <c r="Q40" s="355"/>
      <c r="R40" s="358"/>
    </row>
    <row r="41" spans="1:18" s="34" customFormat="1" ht="13.5" thickBot="1">
      <c r="A41" s="346"/>
      <c r="B41" s="348"/>
      <c r="C41" s="26">
        <v>1998</v>
      </c>
      <c r="D41" s="27">
        <v>1999</v>
      </c>
      <c r="E41" s="28" t="s">
        <v>61</v>
      </c>
      <c r="F41" s="28" t="s">
        <v>3</v>
      </c>
      <c r="G41" s="26">
        <v>1998</v>
      </c>
      <c r="H41" s="29">
        <v>1999</v>
      </c>
      <c r="I41" s="28" t="s">
        <v>61</v>
      </c>
      <c r="J41" s="128" t="s">
        <v>3</v>
      </c>
      <c r="K41" s="30">
        <v>1998</v>
      </c>
      <c r="L41" s="27">
        <v>1999</v>
      </c>
      <c r="M41" s="28" t="s">
        <v>61</v>
      </c>
      <c r="N41" s="28" t="s">
        <v>3</v>
      </c>
      <c r="O41" s="26">
        <v>1998</v>
      </c>
      <c r="P41" s="29">
        <v>1999</v>
      </c>
      <c r="Q41" s="28" t="s">
        <v>61</v>
      </c>
      <c r="R41" s="31" t="s">
        <v>3</v>
      </c>
    </row>
    <row r="42" spans="1:19" ht="13.5" thickTop="1">
      <c r="A42" s="336" t="s">
        <v>21</v>
      </c>
      <c r="B42" s="82" t="s">
        <v>39</v>
      </c>
      <c r="C42" s="295">
        <v>1468</v>
      </c>
      <c r="D42" s="296">
        <v>1141</v>
      </c>
      <c r="E42" s="297">
        <v>-327</v>
      </c>
      <c r="F42" s="298">
        <v>-0.2227520435967303</v>
      </c>
      <c r="G42" s="299">
        <v>4378</v>
      </c>
      <c r="H42" s="296">
        <v>3106</v>
      </c>
      <c r="I42" s="297">
        <v>-1272</v>
      </c>
      <c r="J42" s="300">
        <v>-0.2905436272270443</v>
      </c>
      <c r="K42" s="299">
        <v>555</v>
      </c>
      <c r="L42" s="296">
        <v>430</v>
      </c>
      <c r="M42" s="297">
        <v>-125</v>
      </c>
      <c r="N42" s="298">
        <v>-0.22522522522522526</v>
      </c>
      <c r="O42" s="299">
        <v>1307</v>
      </c>
      <c r="P42" s="296">
        <v>975</v>
      </c>
      <c r="Q42" s="297">
        <v>-332</v>
      </c>
      <c r="R42" s="301">
        <v>-0.25401683244070394</v>
      </c>
      <c r="S42" s="92"/>
    </row>
    <row r="43" spans="1:19" ht="12.75">
      <c r="A43" s="337"/>
      <c r="B43" s="83" t="s">
        <v>40</v>
      </c>
      <c r="C43" s="302">
        <v>529</v>
      </c>
      <c r="D43" s="303">
        <v>407</v>
      </c>
      <c r="E43" s="304">
        <v>-122</v>
      </c>
      <c r="F43" s="305">
        <v>-0.23062381852551983</v>
      </c>
      <c r="G43" s="306">
        <v>4135</v>
      </c>
      <c r="H43" s="303">
        <v>2596</v>
      </c>
      <c r="I43" s="304">
        <v>-1539</v>
      </c>
      <c r="J43" s="307">
        <v>-0.3721886336154776</v>
      </c>
      <c r="K43" s="306">
        <v>64</v>
      </c>
      <c r="L43" s="303">
        <v>154</v>
      </c>
      <c r="M43" s="304">
        <v>90</v>
      </c>
      <c r="N43" s="305">
        <v>1.40625</v>
      </c>
      <c r="O43" s="306">
        <v>367</v>
      </c>
      <c r="P43" s="303">
        <v>1558</v>
      </c>
      <c r="Q43" s="304">
        <v>1191</v>
      </c>
      <c r="R43" s="308">
        <v>3.245231607629428</v>
      </c>
      <c r="S43" s="92"/>
    </row>
    <row r="44" spans="1:19" s="21" customFormat="1" ht="12.75">
      <c r="A44" s="337"/>
      <c r="B44" s="100" t="s">
        <v>30</v>
      </c>
      <c r="C44" s="309">
        <v>88</v>
      </c>
      <c r="D44" s="303">
        <v>100</v>
      </c>
      <c r="E44" s="304">
        <v>12</v>
      </c>
      <c r="F44" s="305">
        <v>0.13636363636363646</v>
      </c>
      <c r="G44" s="310">
        <v>205</v>
      </c>
      <c r="H44" s="303">
        <v>253</v>
      </c>
      <c r="I44" s="304">
        <v>48</v>
      </c>
      <c r="J44" s="307">
        <v>0.23414634146341462</v>
      </c>
      <c r="K44" s="310">
        <v>58</v>
      </c>
      <c r="L44" s="303">
        <v>55</v>
      </c>
      <c r="M44" s="304">
        <v>-3</v>
      </c>
      <c r="N44" s="305">
        <v>-0.051724137931034475</v>
      </c>
      <c r="O44" s="306">
        <v>116</v>
      </c>
      <c r="P44" s="303">
        <v>130</v>
      </c>
      <c r="Q44" s="304">
        <v>14</v>
      </c>
      <c r="R44" s="308">
        <v>0.1206896551724137</v>
      </c>
      <c r="S44" s="65"/>
    </row>
    <row r="45" spans="1:19" s="19" customFormat="1" ht="12.75">
      <c r="A45" s="334" t="s">
        <v>26</v>
      </c>
      <c r="B45" s="83" t="s">
        <v>41</v>
      </c>
      <c r="C45" s="302">
        <v>40</v>
      </c>
      <c r="D45" s="303">
        <v>0</v>
      </c>
      <c r="E45" s="304">
        <v>-40</v>
      </c>
      <c r="F45" s="305">
        <v>-1</v>
      </c>
      <c r="G45" s="306">
        <v>2024</v>
      </c>
      <c r="H45" s="303">
        <v>0</v>
      </c>
      <c r="I45" s="304">
        <v>-2024</v>
      </c>
      <c r="J45" s="307">
        <v>-1</v>
      </c>
      <c r="K45" s="306">
        <v>8</v>
      </c>
      <c r="L45" s="303">
        <v>0</v>
      </c>
      <c r="M45" s="304">
        <v>-8</v>
      </c>
      <c r="N45" s="305">
        <v>-1</v>
      </c>
      <c r="O45" s="306">
        <v>248</v>
      </c>
      <c r="P45" s="303">
        <v>0</v>
      </c>
      <c r="Q45" s="304">
        <v>-248</v>
      </c>
      <c r="R45" s="308">
        <v>-1</v>
      </c>
      <c r="S45" s="93"/>
    </row>
    <row r="46" spans="1:19" s="21" customFormat="1" ht="12.75">
      <c r="A46" s="334"/>
      <c r="B46" s="116" t="s">
        <v>31</v>
      </c>
      <c r="C46" s="309">
        <v>514</v>
      </c>
      <c r="D46" s="303">
        <v>729</v>
      </c>
      <c r="E46" s="304">
        <v>215</v>
      </c>
      <c r="F46" s="305">
        <v>0.41828793774319073</v>
      </c>
      <c r="G46" s="310">
        <v>2044</v>
      </c>
      <c r="H46" s="303">
        <v>3622</v>
      </c>
      <c r="I46" s="304">
        <v>1578</v>
      </c>
      <c r="J46" s="307">
        <v>0.7720156555772995</v>
      </c>
      <c r="K46" s="310">
        <v>86</v>
      </c>
      <c r="L46" s="303">
        <v>118</v>
      </c>
      <c r="M46" s="304">
        <v>32</v>
      </c>
      <c r="N46" s="305">
        <v>0.37209302325581395</v>
      </c>
      <c r="O46" s="306">
        <v>184</v>
      </c>
      <c r="P46" s="303">
        <v>306</v>
      </c>
      <c r="Q46" s="304">
        <v>122</v>
      </c>
      <c r="R46" s="308">
        <v>0.6630434782608696</v>
      </c>
      <c r="S46" s="65"/>
    </row>
    <row r="47" spans="1:19" s="19" customFormat="1" ht="12.75">
      <c r="A47" s="334" t="s">
        <v>20</v>
      </c>
      <c r="B47" s="83" t="s">
        <v>42</v>
      </c>
      <c r="C47" s="302">
        <v>762</v>
      </c>
      <c r="D47" s="303">
        <v>1245</v>
      </c>
      <c r="E47" s="304">
        <v>483</v>
      </c>
      <c r="F47" s="305">
        <v>0.6338582677165354</v>
      </c>
      <c r="G47" s="306">
        <v>14489</v>
      </c>
      <c r="H47" s="303">
        <v>21273</v>
      </c>
      <c r="I47" s="304">
        <v>6784</v>
      </c>
      <c r="J47" s="307">
        <v>0.46821726827248256</v>
      </c>
      <c r="K47" s="306">
        <v>304</v>
      </c>
      <c r="L47" s="303">
        <v>682</v>
      </c>
      <c r="M47" s="304">
        <v>378</v>
      </c>
      <c r="N47" s="305">
        <v>1.2434210526315788</v>
      </c>
      <c r="O47" s="306">
        <v>1111</v>
      </c>
      <c r="P47" s="303">
        <v>2045</v>
      </c>
      <c r="Q47" s="304">
        <v>934</v>
      </c>
      <c r="R47" s="308">
        <v>0.8406840684068406</v>
      </c>
      <c r="S47" s="93"/>
    </row>
    <row r="48" spans="1:19" ht="12.75">
      <c r="A48" s="334"/>
      <c r="B48" s="83" t="s">
        <v>43</v>
      </c>
      <c r="C48" s="302">
        <v>18</v>
      </c>
      <c r="D48" s="303">
        <v>67</v>
      </c>
      <c r="E48" s="304">
        <v>49</v>
      </c>
      <c r="F48" s="305">
        <v>2.7222222222222223</v>
      </c>
      <c r="G48" s="306">
        <v>22</v>
      </c>
      <c r="H48" s="303">
        <v>88</v>
      </c>
      <c r="I48" s="304">
        <v>66</v>
      </c>
      <c r="J48" s="307">
        <v>3</v>
      </c>
      <c r="K48" s="306">
        <v>12</v>
      </c>
      <c r="L48" s="303">
        <v>11</v>
      </c>
      <c r="M48" s="304">
        <v>-1</v>
      </c>
      <c r="N48" s="305">
        <v>-0.08333333333333337</v>
      </c>
      <c r="O48" s="306">
        <v>20</v>
      </c>
      <c r="P48" s="303">
        <v>11</v>
      </c>
      <c r="Q48" s="304">
        <v>-9</v>
      </c>
      <c r="R48" s="308">
        <v>-0.45</v>
      </c>
      <c r="S48" s="92"/>
    </row>
    <row r="49" spans="1:19" ht="12.75">
      <c r="A49" s="334"/>
      <c r="B49" s="83" t="s">
        <v>44</v>
      </c>
      <c r="C49" s="302">
        <v>1516</v>
      </c>
      <c r="D49" s="303">
        <v>1020</v>
      </c>
      <c r="E49" s="304">
        <v>-496</v>
      </c>
      <c r="F49" s="305">
        <v>-0.3271767810026385</v>
      </c>
      <c r="G49" s="306">
        <v>11677</v>
      </c>
      <c r="H49" s="303">
        <v>9988</v>
      </c>
      <c r="I49" s="304">
        <v>-1689</v>
      </c>
      <c r="J49" s="307">
        <v>-0.14464331592018498</v>
      </c>
      <c r="K49" s="306">
        <v>1231</v>
      </c>
      <c r="L49" s="303">
        <v>954</v>
      </c>
      <c r="M49" s="304">
        <v>-277</v>
      </c>
      <c r="N49" s="305">
        <v>-0.2250203086921202</v>
      </c>
      <c r="O49" s="306">
        <v>6779</v>
      </c>
      <c r="P49" s="303">
        <v>5071</v>
      </c>
      <c r="Q49" s="304">
        <v>-1708</v>
      </c>
      <c r="R49" s="308">
        <v>-0.25195456557014306</v>
      </c>
      <c r="S49" s="92"/>
    </row>
    <row r="50" spans="1:19" ht="12.75">
      <c r="A50" s="334"/>
      <c r="B50" s="83" t="s">
        <v>45</v>
      </c>
      <c r="C50" s="302">
        <v>70</v>
      </c>
      <c r="D50" s="303">
        <v>178</v>
      </c>
      <c r="E50" s="304">
        <v>108</v>
      </c>
      <c r="F50" s="305">
        <v>1.5428571428571427</v>
      </c>
      <c r="G50" s="306">
        <v>93</v>
      </c>
      <c r="H50" s="303">
        <v>2372</v>
      </c>
      <c r="I50" s="304">
        <v>2279</v>
      </c>
      <c r="J50" s="307">
        <v>24.50537634408602</v>
      </c>
      <c r="K50" s="306">
        <v>146</v>
      </c>
      <c r="L50" s="303">
        <v>443</v>
      </c>
      <c r="M50" s="304">
        <v>297</v>
      </c>
      <c r="N50" s="305">
        <v>2.0342465753424657</v>
      </c>
      <c r="O50" s="306">
        <v>241</v>
      </c>
      <c r="P50" s="303">
        <v>622</v>
      </c>
      <c r="Q50" s="304">
        <v>381</v>
      </c>
      <c r="R50" s="308">
        <v>1.5809128630705396</v>
      </c>
      <c r="S50" s="92"/>
    </row>
    <row r="51" spans="1:19" s="21" customFormat="1" ht="12.75">
      <c r="A51" s="334"/>
      <c r="B51" s="100" t="s">
        <v>32</v>
      </c>
      <c r="C51" s="309">
        <v>1411</v>
      </c>
      <c r="D51" s="303">
        <v>1049</v>
      </c>
      <c r="E51" s="304">
        <v>-362</v>
      </c>
      <c r="F51" s="305">
        <v>-0.2565556343019135</v>
      </c>
      <c r="G51" s="310">
        <v>10295</v>
      </c>
      <c r="H51" s="303">
        <v>9273</v>
      </c>
      <c r="I51" s="304">
        <v>-1022</v>
      </c>
      <c r="J51" s="307">
        <v>-0.09927149101505583</v>
      </c>
      <c r="K51" s="310">
        <v>470</v>
      </c>
      <c r="L51" s="303">
        <v>769</v>
      </c>
      <c r="M51" s="304">
        <v>299</v>
      </c>
      <c r="N51" s="305">
        <v>0.6361702127659574</v>
      </c>
      <c r="O51" s="306">
        <v>6094</v>
      </c>
      <c r="P51" s="303">
        <v>10236</v>
      </c>
      <c r="Q51" s="304">
        <v>4142</v>
      </c>
      <c r="R51" s="308">
        <v>0.6796849360026256</v>
      </c>
      <c r="S51" s="65"/>
    </row>
    <row r="52" spans="1:19" s="19" customFormat="1" ht="12.75">
      <c r="A52" s="334" t="s">
        <v>24</v>
      </c>
      <c r="B52" s="83" t="s">
        <v>46</v>
      </c>
      <c r="C52" s="302">
        <v>0</v>
      </c>
      <c r="D52" s="303">
        <v>0</v>
      </c>
      <c r="E52" s="304">
        <v>0</v>
      </c>
      <c r="F52" s="305">
        <v>0</v>
      </c>
      <c r="G52" s="306">
        <v>0</v>
      </c>
      <c r="H52" s="303">
        <v>0</v>
      </c>
      <c r="I52" s="304">
        <v>0</v>
      </c>
      <c r="J52" s="307">
        <v>0</v>
      </c>
      <c r="K52" s="306">
        <v>0</v>
      </c>
      <c r="L52" s="303">
        <v>0</v>
      </c>
      <c r="M52" s="304">
        <v>0</v>
      </c>
      <c r="N52" s="305">
        <v>0</v>
      </c>
      <c r="O52" s="306">
        <v>0</v>
      </c>
      <c r="P52" s="303">
        <v>0</v>
      </c>
      <c r="Q52" s="304">
        <v>0</v>
      </c>
      <c r="R52" s="308">
        <v>0</v>
      </c>
      <c r="S52" s="93"/>
    </row>
    <row r="53" spans="1:19" ht="12.75">
      <c r="A53" s="334"/>
      <c r="B53" s="83" t="s">
        <v>47</v>
      </c>
      <c r="C53" s="302">
        <v>40</v>
      </c>
      <c r="D53" s="303">
        <v>34</v>
      </c>
      <c r="E53" s="304">
        <v>-6</v>
      </c>
      <c r="F53" s="305">
        <v>-0.15</v>
      </c>
      <c r="G53" s="306">
        <v>167</v>
      </c>
      <c r="H53" s="303">
        <v>42</v>
      </c>
      <c r="I53" s="304">
        <v>-125</v>
      </c>
      <c r="J53" s="307">
        <v>-0.7485029940119761</v>
      </c>
      <c r="K53" s="306">
        <v>33</v>
      </c>
      <c r="L53" s="303">
        <v>26</v>
      </c>
      <c r="M53" s="304">
        <v>-7</v>
      </c>
      <c r="N53" s="305">
        <v>-0.21212121212121215</v>
      </c>
      <c r="O53" s="306">
        <v>144</v>
      </c>
      <c r="P53" s="303">
        <v>149</v>
      </c>
      <c r="Q53" s="304">
        <v>5</v>
      </c>
      <c r="R53" s="308">
        <v>0.03472222222222232</v>
      </c>
      <c r="S53" s="92"/>
    </row>
    <row r="54" spans="1:19" s="21" customFormat="1" ht="12.75">
      <c r="A54" s="334"/>
      <c r="B54" s="100" t="s">
        <v>33</v>
      </c>
      <c r="C54" s="309">
        <v>0</v>
      </c>
      <c r="D54" s="303">
        <v>0</v>
      </c>
      <c r="E54" s="304">
        <v>0</v>
      </c>
      <c r="F54" s="305">
        <v>0</v>
      </c>
      <c r="G54" s="310">
        <v>0</v>
      </c>
      <c r="H54" s="303">
        <v>0</v>
      </c>
      <c r="I54" s="304">
        <v>0</v>
      </c>
      <c r="J54" s="307">
        <v>0</v>
      </c>
      <c r="K54" s="310">
        <v>0</v>
      </c>
      <c r="L54" s="303">
        <v>0</v>
      </c>
      <c r="M54" s="304">
        <v>0</v>
      </c>
      <c r="N54" s="305">
        <v>0</v>
      </c>
      <c r="O54" s="306">
        <v>0</v>
      </c>
      <c r="P54" s="303">
        <v>0</v>
      </c>
      <c r="Q54" s="304">
        <v>0</v>
      </c>
      <c r="R54" s="308">
        <v>0</v>
      </c>
      <c r="S54" s="65"/>
    </row>
    <row r="55" spans="1:19" s="19" customFormat="1" ht="12.75">
      <c r="A55" s="334" t="s">
        <v>22</v>
      </c>
      <c r="B55" s="83" t="s">
        <v>48</v>
      </c>
      <c r="C55" s="302">
        <v>210</v>
      </c>
      <c r="D55" s="303">
        <v>240</v>
      </c>
      <c r="E55" s="304">
        <v>30</v>
      </c>
      <c r="F55" s="305">
        <v>0.1428571428571428</v>
      </c>
      <c r="G55" s="306">
        <v>1574</v>
      </c>
      <c r="H55" s="303">
        <v>1464</v>
      </c>
      <c r="I55" s="304">
        <v>-110</v>
      </c>
      <c r="J55" s="307">
        <v>-0.06988564167725542</v>
      </c>
      <c r="K55" s="306">
        <v>46</v>
      </c>
      <c r="L55" s="303">
        <v>52</v>
      </c>
      <c r="M55" s="304">
        <v>6</v>
      </c>
      <c r="N55" s="305">
        <v>0.13043478260869557</v>
      </c>
      <c r="O55" s="306">
        <v>210</v>
      </c>
      <c r="P55" s="303">
        <v>462</v>
      </c>
      <c r="Q55" s="304">
        <v>252</v>
      </c>
      <c r="R55" s="308">
        <v>1.2</v>
      </c>
      <c r="S55" s="93"/>
    </row>
    <row r="56" spans="1:19" ht="12.75">
      <c r="A56" s="334"/>
      <c r="B56" s="83" t="s">
        <v>49</v>
      </c>
      <c r="C56" s="302">
        <v>20</v>
      </c>
      <c r="D56" s="303">
        <v>20</v>
      </c>
      <c r="E56" s="304">
        <v>0</v>
      </c>
      <c r="F56" s="305">
        <v>0</v>
      </c>
      <c r="G56" s="306">
        <v>118</v>
      </c>
      <c r="H56" s="303">
        <v>73</v>
      </c>
      <c r="I56" s="304">
        <v>-45</v>
      </c>
      <c r="J56" s="307">
        <v>-0.3813559322033898</v>
      </c>
      <c r="K56" s="306">
        <v>25</v>
      </c>
      <c r="L56" s="303">
        <v>12</v>
      </c>
      <c r="M56" s="304">
        <v>-13</v>
      </c>
      <c r="N56" s="305">
        <v>-0.52</v>
      </c>
      <c r="O56" s="306">
        <v>84</v>
      </c>
      <c r="P56" s="303">
        <v>20</v>
      </c>
      <c r="Q56" s="304">
        <v>-64</v>
      </c>
      <c r="R56" s="308">
        <v>-0.7619047619047619</v>
      </c>
      <c r="S56" s="92"/>
    </row>
    <row r="57" spans="1:19" ht="12.75">
      <c r="A57" s="334"/>
      <c r="B57" s="83" t="s">
        <v>50</v>
      </c>
      <c r="C57" s="302">
        <v>2365</v>
      </c>
      <c r="D57" s="303">
        <v>3176</v>
      </c>
      <c r="E57" s="304">
        <v>811</v>
      </c>
      <c r="F57" s="305">
        <v>0.3429175475687103</v>
      </c>
      <c r="G57" s="306">
        <v>13500</v>
      </c>
      <c r="H57" s="303">
        <v>18271</v>
      </c>
      <c r="I57" s="304">
        <v>4771</v>
      </c>
      <c r="J57" s="307">
        <v>0.3534074074074074</v>
      </c>
      <c r="K57" s="306">
        <v>1382</v>
      </c>
      <c r="L57" s="303">
        <v>1484</v>
      </c>
      <c r="M57" s="304">
        <v>102</v>
      </c>
      <c r="N57" s="305">
        <v>0.0738060781476122</v>
      </c>
      <c r="O57" s="306">
        <v>4828</v>
      </c>
      <c r="P57" s="303">
        <v>5058</v>
      </c>
      <c r="Q57" s="304">
        <v>230</v>
      </c>
      <c r="R57" s="308">
        <v>0.04763877381938686</v>
      </c>
      <c r="S57" s="92"/>
    </row>
    <row r="58" spans="1:19" ht="12.75">
      <c r="A58" s="334"/>
      <c r="B58" s="83" t="s">
        <v>51</v>
      </c>
      <c r="C58" s="302">
        <v>124</v>
      </c>
      <c r="D58" s="303">
        <v>171</v>
      </c>
      <c r="E58" s="304">
        <v>47</v>
      </c>
      <c r="F58" s="305">
        <v>0.37903225806451624</v>
      </c>
      <c r="G58" s="306">
        <v>2623</v>
      </c>
      <c r="H58" s="303">
        <v>3563</v>
      </c>
      <c r="I58" s="304">
        <v>940</v>
      </c>
      <c r="J58" s="307">
        <v>0.3583682805947388</v>
      </c>
      <c r="K58" s="306">
        <v>125</v>
      </c>
      <c r="L58" s="303">
        <v>274</v>
      </c>
      <c r="M58" s="304">
        <v>149</v>
      </c>
      <c r="N58" s="305">
        <v>1.1920000000000002</v>
      </c>
      <c r="O58" s="306">
        <v>948</v>
      </c>
      <c r="P58" s="303">
        <v>1531</v>
      </c>
      <c r="Q58" s="304">
        <v>583</v>
      </c>
      <c r="R58" s="308">
        <v>0.6149789029535866</v>
      </c>
      <c r="S58" s="92"/>
    </row>
    <row r="59" spans="1:19" ht="12.75">
      <c r="A59" s="334"/>
      <c r="B59" s="83" t="s">
        <v>54</v>
      </c>
      <c r="C59" s="302">
        <v>424</v>
      </c>
      <c r="D59" s="303">
        <v>491</v>
      </c>
      <c r="E59" s="304">
        <v>67</v>
      </c>
      <c r="F59" s="305">
        <v>0.15801886792452824</v>
      </c>
      <c r="G59" s="306">
        <v>1912</v>
      </c>
      <c r="H59" s="303">
        <v>1922</v>
      </c>
      <c r="I59" s="304">
        <v>10</v>
      </c>
      <c r="J59" s="307">
        <v>0.0052301255230124966</v>
      </c>
      <c r="K59" s="306">
        <v>601</v>
      </c>
      <c r="L59" s="303">
        <v>825</v>
      </c>
      <c r="M59" s="304">
        <v>224</v>
      </c>
      <c r="N59" s="305">
        <v>0.37271214642262884</v>
      </c>
      <c r="O59" s="306">
        <v>1581</v>
      </c>
      <c r="P59" s="303">
        <v>1914</v>
      </c>
      <c r="Q59" s="304">
        <v>333</v>
      </c>
      <c r="R59" s="308">
        <v>0.21062618595825433</v>
      </c>
      <c r="S59" s="92"/>
    </row>
    <row r="60" spans="1:19" ht="12.75">
      <c r="A60" s="334"/>
      <c r="B60" s="83" t="s">
        <v>52</v>
      </c>
      <c r="C60" s="302">
        <v>2140</v>
      </c>
      <c r="D60" s="303">
        <v>2773</v>
      </c>
      <c r="E60" s="304">
        <v>633</v>
      </c>
      <c r="F60" s="305">
        <v>0.2957943925233646</v>
      </c>
      <c r="G60" s="306">
        <v>18507</v>
      </c>
      <c r="H60" s="303">
        <v>18576</v>
      </c>
      <c r="I60" s="304">
        <v>69</v>
      </c>
      <c r="J60" s="307">
        <v>0.0037283190144270506</v>
      </c>
      <c r="K60" s="306">
        <v>590</v>
      </c>
      <c r="L60" s="303">
        <v>623</v>
      </c>
      <c r="M60" s="304">
        <v>33</v>
      </c>
      <c r="N60" s="305">
        <v>0.055932203389830404</v>
      </c>
      <c r="O60" s="306">
        <v>4559</v>
      </c>
      <c r="P60" s="303">
        <v>5794</v>
      </c>
      <c r="Q60" s="304">
        <v>1235</v>
      </c>
      <c r="R60" s="308">
        <v>0.2708927396358851</v>
      </c>
      <c r="S60" s="92"/>
    </row>
    <row r="61" spans="1:19" ht="12.75">
      <c r="A61" s="334"/>
      <c r="B61" s="87" t="s">
        <v>53</v>
      </c>
      <c r="C61" s="309">
        <v>449</v>
      </c>
      <c r="D61" s="303">
        <v>459</v>
      </c>
      <c r="E61" s="304">
        <v>10</v>
      </c>
      <c r="F61" s="305">
        <v>0.022271714922049046</v>
      </c>
      <c r="G61" s="310">
        <v>1612</v>
      </c>
      <c r="H61" s="303">
        <v>1269</v>
      </c>
      <c r="I61" s="304">
        <v>-343</v>
      </c>
      <c r="J61" s="307">
        <v>-0.2127791563275434</v>
      </c>
      <c r="K61" s="310">
        <v>937</v>
      </c>
      <c r="L61" s="303">
        <v>1186</v>
      </c>
      <c r="M61" s="304">
        <v>249</v>
      </c>
      <c r="N61" s="305">
        <v>0.2657417289220918</v>
      </c>
      <c r="O61" s="306">
        <v>3618</v>
      </c>
      <c r="P61" s="303">
        <v>4117</v>
      </c>
      <c r="Q61" s="304">
        <v>499</v>
      </c>
      <c r="R61" s="308">
        <v>0.13792150359314537</v>
      </c>
      <c r="S61" s="92"/>
    </row>
    <row r="62" spans="1:19" s="21" customFormat="1" ht="12.75">
      <c r="A62" s="334"/>
      <c r="B62" s="100" t="s">
        <v>34</v>
      </c>
      <c r="C62" s="302">
        <v>3491</v>
      </c>
      <c r="D62" s="303">
        <v>3998</v>
      </c>
      <c r="E62" s="304">
        <v>507</v>
      </c>
      <c r="F62" s="305">
        <v>0.14523059295330842</v>
      </c>
      <c r="G62" s="306">
        <v>13804</v>
      </c>
      <c r="H62" s="303">
        <v>22298</v>
      </c>
      <c r="I62" s="304">
        <v>8494</v>
      </c>
      <c r="J62" s="307">
        <v>0.6153288901767604</v>
      </c>
      <c r="K62" s="306">
        <v>943</v>
      </c>
      <c r="L62" s="303">
        <v>1122</v>
      </c>
      <c r="M62" s="304">
        <v>179</v>
      </c>
      <c r="N62" s="305">
        <v>0.18981972428419946</v>
      </c>
      <c r="O62" s="310">
        <v>2566</v>
      </c>
      <c r="P62" s="303">
        <v>4463</v>
      </c>
      <c r="Q62" s="304">
        <v>1897</v>
      </c>
      <c r="R62" s="308">
        <v>0.7392829306313329</v>
      </c>
      <c r="S62" s="65"/>
    </row>
    <row r="63" spans="1:19" s="19" customFormat="1" ht="12.75">
      <c r="A63" s="334" t="s">
        <v>23</v>
      </c>
      <c r="B63" s="83" t="s">
        <v>55</v>
      </c>
      <c r="C63" s="302">
        <v>3513</v>
      </c>
      <c r="D63" s="303">
        <v>4688</v>
      </c>
      <c r="E63" s="304">
        <v>1175</v>
      </c>
      <c r="F63" s="305">
        <v>0.3344719612866496</v>
      </c>
      <c r="G63" s="306">
        <v>21004</v>
      </c>
      <c r="H63" s="303">
        <v>26773</v>
      </c>
      <c r="I63" s="304">
        <v>5769</v>
      </c>
      <c r="J63" s="307">
        <v>0.27466196914873353</v>
      </c>
      <c r="K63" s="306">
        <v>3232</v>
      </c>
      <c r="L63" s="303">
        <v>3401</v>
      </c>
      <c r="M63" s="304">
        <v>169</v>
      </c>
      <c r="N63" s="305">
        <v>0.05228960396039595</v>
      </c>
      <c r="O63" s="310">
        <v>26899</v>
      </c>
      <c r="P63" s="303">
        <v>32889</v>
      </c>
      <c r="Q63" s="304">
        <v>5990</v>
      </c>
      <c r="R63" s="308">
        <v>0.2226848581731662</v>
      </c>
      <c r="S63" s="93"/>
    </row>
    <row r="64" spans="1:19" ht="12.75">
      <c r="A64" s="334"/>
      <c r="B64" s="83" t="s">
        <v>28</v>
      </c>
      <c r="C64" s="302">
        <v>251</v>
      </c>
      <c r="D64" s="303">
        <v>316</v>
      </c>
      <c r="E64" s="304">
        <v>65</v>
      </c>
      <c r="F64" s="305">
        <v>0.2589641434262948</v>
      </c>
      <c r="G64" s="306">
        <v>3671</v>
      </c>
      <c r="H64" s="303">
        <v>3302</v>
      </c>
      <c r="I64" s="304">
        <v>-369</v>
      </c>
      <c r="J64" s="307">
        <v>-0.10051757014437479</v>
      </c>
      <c r="K64" s="306">
        <v>657</v>
      </c>
      <c r="L64" s="303">
        <v>702</v>
      </c>
      <c r="M64" s="304">
        <v>45</v>
      </c>
      <c r="N64" s="305">
        <v>0.06849315068493156</v>
      </c>
      <c r="O64" s="310">
        <v>1836</v>
      </c>
      <c r="P64" s="303">
        <v>2051</v>
      </c>
      <c r="Q64" s="304">
        <v>215</v>
      </c>
      <c r="R64" s="308">
        <v>0.11710239651416132</v>
      </c>
      <c r="S64" s="92"/>
    </row>
    <row r="65" spans="1:19" s="21" customFormat="1" ht="12.75">
      <c r="A65" s="334"/>
      <c r="B65" s="119" t="s">
        <v>38</v>
      </c>
      <c r="C65" s="309">
        <v>2616</v>
      </c>
      <c r="D65" s="303">
        <v>2914</v>
      </c>
      <c r="E65" s="304">
        <v>298</v>
      </c>
      <c r="F65" s="305">
        <v>0.1139143730886849</v>
      </c>
      <c r="G65" s="310">
        <v>24803</v>
      </c>
      <c r="H65" s="303">
        <v>21057</v>
      </c>
      <c r="I65" s="304">
        <v>-3746</v>
      </c>
      <c r="J65" s="307">
        <v>-0.1510301173245172</v>
      </c>
      <c r="K65" s="310">
        <v>1003</v>
      </c>
      <c r="L65" s="303">
        <v>1692</v>
      </c>
      <c r="M65" s="304">
        <v>689</v>
      </c>
      <c r="N65" s="305">
        <v>0.6869391824526421</v>
      </c>
      <c r="O65" s="310">
        <v>4577</v>
      </c>
      <c r="P65" s="303">
        <v>8424</v>
      </c>
      <c r="Q65" s="304">
        <v>3847</v>
      </c>
      <c r="R65" s="308">
        <v>0.8405068822372734</v>
      </c>
      <c r="S65" s="65"/>
    </row>
    <row r="66" spans="1:19" s="73" customFormat="1" ht="12.75">
      <c r="A66" s="120" t="s">
        <v>37</v>
      </c>
      <c r="B66" s="100" t="s">
        <v>35</v>
      </c>
      <c r="C66" s="309">
        <v>3383</v>
      </c>
      <c r="D66" s="303">
        <v>3853</v>
      </c>
      <c r="E66" s="304">
        <v>470</v>
      </c>
      <c r="F66" s="305">
        <v>0.13892994383683122</v>
      </c>
      <c r="G66" s="310">
        <v>10001</v>
      </c>
      <c r="H66" s="303">
        <v>11254</v>
      </c>
      <c r="I66" s="304">
        <v>1253</v>
      </c>
      <c r="J66" s="307">
        <v>0.12528747125287465</v>
      </c>
      <c r="K66" s="310">
        <v>389</v>
      </c>
      <c r="L66" s="303">
        <v>440</v>
      </c>
      <c r="M66" s="304">
        <v>51</v>
      </c>
      <c r="N66" s="305">
        <v>0.13110539845758362</v>
      </c>
      <c r="O66" s="310">
        <v>1390</v>
      </c>
      <c r="P66" s="303">
        <v>1573</v>
      </c>
      <c r="Q66" s="304">
        <v>183</v>
      </c>
      <c r="R66" s="308">
        <v>0.13165467625899274</v>
      </c>
      <c r="S66" s="94"/>
    </row>
    <row r="67" spans="1:19" s="19" customFormat="1" ht="12.75">
      <c r="A67" s="334" t="s">
        <v>27</v>
      </c>
      <c r="B67" s="83" t="s">
        <v>56</v>
      </c>
      <c r="C67" s="302">
        <v>712</v>
      </c>
      <c r="D67" s="303">
        <v>942</v>
      </c>
      <c r="E67" s="304">
        <v>230</v>
      </c>
      <c r="F67" s="305">
        <v>0.3230337078651686</v>
      </c>
      <c r="G67" s="306">
        <v>3927</v>
      </c>
      <c r="H67" s="303">
        <v>4721</v>
      </c>
      <c r="I67" s="304">
        <v>794</v>
      </c>
      <c r="J67" s="307">
        <v>0.20218996689584934</v>
      </c>
      <c r="K67" s="306">
        <v>978</v>
      </c>
      <c r="L67" s="303">
        <v>1079</v>
      </c>
      <c r="M67" s="304">
        <v>101</v>
      </c>
      <c r="N67" s="305">
        <v>0.10327198364008172</v>
      </c>
      <c r="O67" s="310">
        <v>3031</v>
      </c>
      <c r="P67" s="303">
        <v>2361</v>
      </c>
      <c r="Q67" s="304">
        <v>-670</v>
      </c>
      <c r="R67" s="308">
        <v>-0.2210491586935005</v>
      </c>
      <c r="S67" s="93"/>
    </row>
    <row r="68" spans="1:19" s="21" customFormat="1" ht="12.75">
      <c r="A68" s="334"/>
      <c r="B68" s="100" t="s">
        <v>36</v>
      </c>
      <c r="C68" s="309">
        <v>4739</v>
      </c>
      <c r="D68" s="303">
        <v>4121</v>
      </c>
      <c r="E68" s="304">
        <v>-618</v>
      </c>
      <c r="F68" s="305">
        <v>-0.13040725891538296</v>
      </c>
      <c r="G68" s="310">
        <v>17166</v>
      </c>
      <c r="H68" s="303">
        <v>13452</v>
      </c>
      <c r="I68" s="304">
        <v>-3714</v>
      </c>
      <c r="J68" s="307">
        <v>-0.21635791681230343</v>
      </c>
      <c r="K68" s="310">
        <v>806</v>
      </c>
      <c r="L68" s="303">
        <v>641</v>
      </c>
      <c r="M68" s="304">
        <v>-165</v>
      </c>
      <c r="N68" s="305">
        <v>-0.20471464019851116</v>
      </c>
      <c r="O68" s="310">
        <v>4366</v>
      </c>
      <c r="P68" s="303">
        <v>2380</v>
      </c>
      <c r="Q68" s="304">
        <v>-1986</v>
      </c>
      <c r="R68" s="308">
        <v>-0.4548786074209803</v>
      </c>
      <c r="S68" s="65"/>
    </row>
    <row r="69" spans="1:19" s="19" customFormat="1" ht="12.75">
      <c r="A69" s="334" t="s">
        <v>25</v>
      </c>
      <c r="B69" s="83" t="s">
        <v>57</v>
      </c>
      <c r="C69" s="302">
        <v>34</v>
      </c>
      <c r="D69" s="303">
        <v>121</v>
      </c>
      <c r="E69" s="304">
        <v>87</v>
      </c>
      <c r="F69" s="305">
        <v>2.5588235294117645</v>
      </c>
      <c r="G69" s="306">
        <v>96</v>
      </c>
      <c r="H69" s="303">
        <v>497</v>
      </c>
      <c r="I69" s="304">
        <v>401</v>
      </c>
      <c r="J69" s="307">
        <v>4.177083333333333</v>
      </c>
      <c r="K69" s="306">
        <v>126</v>
      </c>
      <c r="L69" s="303">
        <v>111</v>
      </c>
      <c r="M69" s="304">
        <v>-15</v>
      </c>
      <c r="N69" s="305">
        <v>-0.11904761904761907</v>
      </c>
      <c r="O69" s="310">
        <v>317</v>
      </c>
      <c r="P69" s="303">
        <v>249</v>
      </c>
      <c r="Q69" s="304">
        <v>-68</v>
      </c>
      <c r="R69" s="308">
        <v>-0.21451104100946372</v>
      </c>
      <c r="S69" s="93"/>
    </row>
    <row r="70" spans="1:19" s="74" customFormat="1" ht="12.75">
      <c r="A70" s="335"/>
      <c r="B70" s="84" t="s">
        <v>29</v>
      </c>
      <c r="C70" s="311">
        <v>7693</v>
      </c>
      <c r="D70" s="312">
        <v>8069</v>
      </c>
      <c r="E70" s="313">
        <v>376</v>
      </c>
      <c r="F70" s="314">
        <v>0.048875601195892404</v>
      </c>
      <c r="G70" s="315">
        <v>38188</v>
      </c>
      <c r="H70" s="312">
        <v>40858</v>
      </c>
      <c r="I70" s="313">
        <v>2670</v>
      </c>
      <c r="J70" s="316">
        <v>0.0699172514926154</v>
      </c>
      <c r="K70" s="315">
        <v>1545</v>
      </c>
      <c r="L70" s="312">
        <v>1389</v>
      </c>
      <c r="M70" s="313">
        <v>-156</v>
      </c>
      <c r="N70" s="314">
        <v>-0.10097087378640779</v>
      </c>
      <c r="O70" s="315">
        <v>5442</v>
      </c>
      <c r="P70" s="312">
        <v>4184</v>
      </c>
      <c r="Q70" s="313">
        <v>-1258</v>
      </c>
      <c r="R70" s="317">
        <v>-0.23116501286291802</v>
      </c>
      <c r="S70" s="96"/>
    </row>
    <row r="71" spans="1:19" s="37" customFormat="1" ht="12">
      <c r="A71" s="35"/>
      <c r="B71" s="99" t="s">
        <v>6</v>
      </c>
      <c r="C71" s="318">
        <v>38620</v>
      </c>
      <c r="D71" s="319">
        <v>42322</v>
      </c>
      <c r="E71" s="319">
        <v>3702</v>
      </c>
      <c r="F71" s="320">
        <v>0.09585706887622991</v>
      </c>
      <c r="G71" s="321">
        <v>222035</v>
      </c>
      <c r="H71" s="319">
        <v>241963</v>
      </c>
      <c r="I71" s="319">
        <v>19928</v>
      </c>
      <c r="J71" s="322">
        <v>0.0897516157362579</v>
      </c>
      <c r="K71" s="321">
        <v>16352</v>
      </c>
      <c r="L71" s="319">
        <v>18675</v>
      </c>
      <c r="M71" s="319">
        <v>2323</v>
      </c>
      <c r="N71" s="320">
        <v>0.142062133072407</v>
      </c>
      <c r="O71" s="321">
        <v>82863</v>
      </c>
      <c r="P71" s="319">
        <v>98573</v>
      </c>
      <c r="Q71" s="319">
        <v>15710</v>
      </c>
      <c r="R71" s="323">
        <v>0.1895900462208706</v>
      </c>
      <c r="S71" s="95"/>
    </row>
    <row r="72" spans="2:18" s="5" customFormat="1" ht="12.75">
      <c r="B72" s="10"/>
      <c r="C72" s="11"/>
      <c r="D72" s="11"/>
      <c r="E72" s="11"/>
      <c r="F72" s="24"/>
      <c r="G72" s="11"/>
      <c r="H72" s="11"/>
      <c r="I72" s="11"/>
      <c r="J72" s="24"/>
      <c r="K72" s="11"/>
      <c r="L72" s="11"/>
      <c r="M72" s="11"/>
      <c r="N72" s="24"/>
      <c r="O72" s="11"/>
      <c r="P72" s="11"/>
      <c r="Q72" s="11"/>
      <c r="R72" s="24"/>
    </row>
  </sheetData>
  <mergeCells count="36">
    <mergeCell ref="A19:A26"/>
    <mergeCell ref="A27:A29"/>
    <mergeCell ref="A31:A32"/>
    <mergeCell ref="A33:A34"/>
    <mergeCell ref="A6:A8"/>
    <mergeCell ref="A9:A10"/>
    <mergeCell ref="A11:A15"/>
    <mergeCell ref="A16:A18"/>
    <mergeCell ref="A1:R1"/>
    <mergeCell ref="A2:R2"/>
    <mergeCell ref="K3:R3"/>
    <mergeCell ref="C4:F4"/>
    <mergeCell ref="G4:J4"/>
    <mergeCell ref="K4:N4"/>
    <mergeCell ref="O4:R4"/>
    <mergeCell ref="B3:B5"/>
    <mergeCell ref="A3:A5"/>
    <mergeCell ref="C3:J3"/>
    <mergeCell ref="A37:R37"/>
    <mergeCell ref="A38:R38"/>
    <mergeCell ref="A39:A41"/>
    <mergeCell ref="B39:B41"/>
    <mergeCell ref="C39:J39"/>
    <mergeCell ref="K39:R39"/>
    <mergeCell ref="C40:F40"/>
    <mergeCell ref="G40:J40"/>
    <mergeCell ref="K40:N40"/>
    <mergeCell ref="O40:R40"/>
    <mergeCell ref="A42:A44"/>
    <mergeCell ref="A45:A46"/>
    <mergeCell ref="A47:A51"/>
    <mergeCell ref="A52:A54"/>
    <mergeCell ref="A55:A62"/>
    <mergeCell ref="A63:A65"/>
    <mergeCell ref="A67:A68"/>
    <mergeCell ref="A69:A70"/>
  </mergeCells>
  <printOptions horizontalCentered="1" verticalCentered="1"/>
  <pageMargins left="0.1968503937007874" right="0.2362204724409449" top="0.35433070866141736" bottom="0.5511811023622047" header="0.15748031496062992" footer="0.31496062992125984"/>
  <pageSetup horizontalDpi="600" verticalDpi="600" orientation="landscape" paperSize="9" scale="90" r:id="rId1"/>
  <headerFooter alignWithMargins="0">
    <oddHeader>&amp;C&amp;"Comic Sans MS,Bold"Regione Siciliana - Assessorato Turismo - Osservatorio Turistico</oddHeader>
    <oddFooter>&amp;L&amp;"Comic Sans MS,Regular Corsivo"&amp;8server &amp;F&amp;A&amp;C&amp;"Comic Sans MS,Regular"&amp;9In caso di utilizzo dei dati, pregasi citare la fonte&amp;R&amp;"Comic Sans MS,Regular"Pagina &amp;P di &amp;N</oddFooter>
  </headerFooter>
  <rowBreaks count="1" manualBreakCount="1">
    <brk id="3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C72"/>
  <sheetViews>
    <sheetView workbookViewId="0" topLeftCell="A1">
      <pane xSplit="2" ySplit="5" topLeftCell="C18" activePane="bottomRight" state="frozen"/>
      <selection pane="topLeft" activeCell="C42" sqref="C42:R71"/>
      <selection pane="topRight" activeCell="C42" sqref="C42:R71"/>
      <selection pane="bottomLeft" activeCell="C42" sqref="C42:R71"/>
      <selection pane="bottomRight" activeCell="C42" sqref="C42:R71"/>
    </sheetView>
  </sheetViews>
  <sheetFormatPr defaultColWidth="9.625" defaultRowHeight="12.75"/>
  <cols>
    <col min="1" max="1" width="6.00390625" style="3" bestFit="1" customWidth="1"/>
    <col min="2" max="2" width="18.375" style="8" customWidth="1"/>
    <col min="3" max="3" width="9.625" style="9" customWidth="1"/>
    <col min="4" max="4" width="9.625" style="7" customWidth="1"/>
    <col min="5" max="5" width="8.75390625" style="7" customWidth="1"/>
    <col min="6" max="6" width="11.125" style="25" customWidth="1"/>
    <col min="7" max="8" width="9.625" style="7" customWidth="1"/>
    <col min="9" max="9" width="8.75390625" style="7" customWidth="1"/>
    <col min="10" max="10" width="11.125" style="25" customWidth="1"/>
    <col min="11" max="12" width="9.625" style="7" customWidth="1"/>
    <col min="13" max="13" width="8.75390625" style="7" customWidth="1"/>
    <col min="14" max="14" width="11.125" style="25" customWidth="1"/>
    <col min="15" max="16" width="9.625" style="7" customWidth="1"/>
    <col min="17" max="17" width="11.625" style="7" customWidth="1"/>
    <col min="18" max="18" width="11.125" style="25" customWidth="1"/>
    <col min="19" max="16384" width="9.625" style="3" customWidth="1"/>
  </cols>
  <sheetData>
    <row r="1" spans="1:55" s="1" customFormat="1" ht="19.5" thickBot="1" thickTop="1">
      <c r="A1" s="338" t="s">
        <v>58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40"/>
      <c r="S1" s="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16" customFormat="1" ht="15.75">
      <c r="A2" s="341" t="s">
        <v>14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  <c r="S2" s="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s="2" customFormat="1" ht="12.75" customHeight="1">
      <c r="A3" s="344" t="s">
        <v>19</v>
      </c>
      <c r="B3" s="347" t="s">
        <v>5</v>
      </c>
      <c r="C3" s="349" t="s">
        <v>2</v>
      </c>
      <c r="D3" s="350"/>
      <c r="E3" s="350"/>
      <c r="F3" s="350"/>
      <c r="G3" s="350"/>
      <c r="H3" s="350"/>
      <c r="I3" s="350"/>
      <c r="J3" s="351"/>
      <c r="K3" s="352" t="s">
        <v>4</v>
      </c>
      <c r="L3" s="353"/>
      <c r="M3" s="353"/>
      <c r="N3" s="353"/>
      <c r="O3" s="353"/>
      <c r="P3" s="353"/>
      <c r="Q3" s="353"/>
      <c r="R3" s="354"/>
      <c r="S3" s="1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12.75">
      <c r="A4" s="345"/>
      <c r="B4" s="333"/>
      <c r="C4" s="355" t="s">
        <v>0</v>
      </c>
      <c r="D4" s="355"/>
      <c r="E4" s="355"/>
      <c r="F4" s="355"/>
      <c r="G4" s="355" t="s">
        <v>1</v>
      </c>
      <c r="H4" s="355"/>
      <c r="I4" s="355"/>
      <c r="J4" s="356"/>
      <c r="K4" s="357" t="s">
        <v>0</v>
      </c>
      <c r="L4" s="355"/>
      <c r="M4" s="355"/>
      <c r="N4" s="355"/>
      <c r="O4" s="355" t="s">
        <v>1</v>
      </c>
      <c r="P4" s="355"/>
      <c r="Q4" s="355"/>
      <c r="R4" s="358"/>
      <c r="S4" s="1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s="77" customFormat="1" ht="13.5" thickBot="1">
      <c r="A5" s="346"/>
      <c r="B5" s="348"/>
      <c r="C5" s="26">
        <v>1998</v>
      </c>
      <c r="D5" s="27">
        <v>1999</v>
      </c>
      <c r="E5" s="28" t="s">
        <v>61</v>
      </c>
      <c r="F5" s="28" t="s">
        <v>3</v>
      </c>
      <c r="G5" s="26">
        <v>1998</v>
      </c>
      <c r="H5" s="29">
        <v>1999</v>
      </c>
      <c r="I5" s="28" t="s">
        <v>61</v>
      </c>
      <c r="J5" s="128" t="s">
        <v>3</v>
      </c>
      <c r="K5" s="30">
        <v>1998</v>
      </c>
      <c r="L5" s="27">
        <v>1999</v>
      </c>
      <c r="M5" s="28" t="s">
        <v>61</v>
      </c>
      <c r="N5" s="28" t="s">
        <v>3</v>
      </c>
      <c r="O5" s="26">
        <v>1998</v>
      </c>
      <c r="P5" s="29">
        <v>1999</v>
      </c>
      <c r="Q5" s="28" t="s">
        <v>61</v>
      </c>
      <c r="R5" s="31" t="s">
        <v>3</v>
      </c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</row>
    <row r="6" spans="1:55" s="19" customFormat="1" ht="13.5" thickTop="1">
      <c r="A6" s="363" t="s">
        <v>21</v>
      </c>
      <c r="B6" s="82" t="s">
        <v>39</v>
      </c>
      <c r="C6" s="122">
        <v>14635</v>
      </c>
      <c r="D6" s="105">
        <v>16276</v>
      </c>
      <c r="E6" s="117">
        <v>1641</v>
      </c>
      <c r="F6" s="133">
        <v>0.11212845917321479</v>
      </c>
      <c r="G6" s="104">
        <v>34865</v>
      </c>
      <c r="H6" s="105">
        <v>31024</v>
      </c>
      <c r="I6" s="117">
        <v>-3841</v>
      </c>
      <c r="J6" s="129">
        <v>-0.11016779004732535</v>
      </c>
      <c r="K6" s="122">
        <v>9751</v>
      </c>
      <c r="L6" s="105">
        <v>10279</v>
      </c>
      <c r="M6" s="117">
        <v>528</v>
      </c>
      <c r="N6" s="133">
        <v>0.05414829248282227</v>
      </c>
      <c r="O6" s="104">
        <v>14016</v>
      </c>
      <c r="P6" s="105">
        <v>14788</v>
      </c>
      <c r="Q6" s="117">
        <v>772</v>
      </c>
      <c r="R6" s="133">
        <v>0.05507990867579915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4" customFormat="1" ht="12.75">
      <c r="A7" s="337"/>
      <c r="B7" s="83" t="s">
        <v>40</v>
      </c>
      <c r="C7" s="123">
        <v>11298</v>
      </c>
      <c r="D7" s="38">
        <v>9473</v>
      </c>
      <c r="E7" s="6">
        <v>-1825</v>
      </c>
      <c r="F7" s="134">
        <v>-0.16153301469286596</v>
      </c>
      <c r="G7" s="39">
        <v>81584</v>
      </c>
      <c r="H7" s="38">
        <v>81600</v>
      </c>
      <c r="I7" s="6">
        <v>16</v>
      </c>
      <c r="J7" s="130">
        <v>0.0001961168856638995</v>
      </c>
      <c r="K7" s="123">
        <v>2580</v>
      </c>
      <c r="L7" s="38">
        <v>2419</v>
      </c>
      <c r="M7" s="6">
        <v>-161</v>
      </c>
      <c r="N7" s="134">
        <v>-0.06240310077519384</v>
      </c>
      <c r="O7" s="39">
        <v>27826</v>
      </c>
      <c r="P7" s="38">
        <v>30318</v>
      </c>
      <c r="Q7" s="6">
        <v>2492</v>
      </c>
      <c r="R7" s="134">
        <v>0.08955652986415585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21" customFormat="1" ht="12.75">
      <c r="A8" s="362"/>
      <c r="B8" s="84" t="s">
        <v>30</v>
      </c>
      <c r="C8" s="124">
        <v>2867</v>
      </c>
      <c r="D8" s="38">
        <v>2774</v>
      </c>
      <c r="E8" s="6">
        <v>-93</v>
      </c>
      <c r="F8" s="134">
        <v>-0.03243808859434949</v>
      </c>
      <c r="G8" s="40">
        <v>8104</v>
      </c>
      <c r="H8" s="38">
        <v>6296</v>
      </c>
      <c r="I8" s="6">
        <v>-1808</v>
      </c>
      <c r="J8" s="130">
        <v>-0.2230997038499506</v>
      </c>
      <c r="K8" s="124">
        <v>949</v>
      </c>
      <c r="L8" s="38">
        <v>1053</v>
      </c>
      <c r="M8" s="6">
        <v>104</v>
      </c>
      <c r="N8" s="134">
        <v>0.1095890410958904</v>
      </c>
      <c r="O8" s="39">
        <v>2330</v>
      </c>
      <c r="P8" s="38">
        <v>2872</v>
      </c>
      <c r="Q8" s="6">
        <v>542</v>
      </c>
      <c r="R8" s="134">
        <v>0.23261802575107304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19" customFormat="1" ht="12.75">
      <c r="A9" s="361" t="s">
        <v>26</v>
      </c>
      <c r="B9" s="85" t="s">
        <v>41</v>
      </c>
      <c r="C9" s="123">
        <v>613</v>
      </c>
      <c r="D9" s="38">
        <v>570</v>
      </c>
      <c r="E9" s="6">
        <v>-43</v>
      </c>
      <c r="F9" s="134">
        <v>-0.07014681892332786</v>
      </c>
      <c r="G9" s="39">
        <v>3432</v>
      </c>
      <c r="H9" s="38">
        <v>3919</v>
      </c>
      <c r="I9" s="6">
        <v>487</v>
      </c>
      <c r="J9" s="130">
        <v>0.1418997668997668</v>
      </c>
      <c r="K9" s="123">
        <v>212</v>
      </c>
      <c r="L9" s="38">
        <v>256</v>
      </c>
      <c r="M9" s="6">
        <v>44</v>
      </c>
      <c r="N9" s="134">
        <v>0.2075471698113207</v>
      </c>
      <c r="O9" s="39">
        <v>530</v>
      </c>
      <c r="P9" s="38">
        <v>1934</v>
      </c>
      <c r="Q9" s="6">
        <v>1404</v>
      </c>
      <c r="R9" s="134">
        <v>2.6490566037735848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21" customFormat="1" ht="12.75">
      <c r="A10" s="335"/>
      <c r="B10" s="86" t="s">
        <v>31</v>
      </c>
      <c r="C10" s="124">
        <v>1616</v>
      </c>
      <c r="D10" s="38">
        <v>1662</v>
      </c>
      <c r="E10" s="6">
        <v>46</v>
      </c>
      <c r="F10" s="134">
        <v>0.02846534653465338</v>
      </c>
      <c r="G10" s="40">
        <v>7416</v>
      </c>
      <c r="H10" s="38">
        <v>8224</v>
      </c>
      <c r="I10" s="6">
        <v>808</v>
      </c>
      <c r="J10" s="130">
        <v>0.10895361380798274</v>
      </c>
      <c r="K10" s="124">
        <v>194</v>
      </c>
      <c r="L10" s="38">
        <v>268</v>
      </c>
      <c r="M10" s="6">
        <v>74</v>
      </c>
      <c r="N10" s="134">
        <v>0.38144329896907214</v>
      </c>
      <c r="O10" s="39">
        <v>410</v>
      </c>
      <c r="P10" s="38">
        <v>589</v>
      </c>
      <c r="Q10" s="6">
        <v>179</v>
      </c>
      <c r="R10" s="134">
        <v>0.4365853658536585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19" customFormat="1" ht="12.75">
      <c r="A11" s="361" t="s">
        <v>20</v>
      </c>
      <c r="B11" s="85" t="s">
        <v>42</v>
      </c>
      <c r="C11" s="123">
        <v>8462</v>
      </c>
      <c r="D11" s="38">
        <v>12555</v>
      </c>
      <c r="E11" s="6">
        <v>4093</v>
      </c>
      <c r="F11" s="134">
        <v>0.4836917986291658</v>
      </c>
      <c r="G11" s="39">
        <v>46241</v>
      </c>
      <c r="H11" s="38">
        <v>49800</v>
      </c>
      <c r="I11" s="6">
        <v>3559</v>
      </c>
      <c r="J11" s="130">
        <v>0.07696632858285946</v>
      </c>
      <c r="K11" s="123">
        <v>1704</v>
      </c>
      <c r="L11" s="38">
        <v>3788</v>
      </c>
      <c r="M11" s="6">
        <v>2084</v>
      </c>
      <c r="N11" s="134">
        <v>1.223004694835681</v>
      </c>
      <c r="O11" s="39">
        <v>4947</v>
      </c>
      <c r="P11" s="38">
        <v>9430</v>
      </c>
      <c r="Q11" s="6">
        <v>4483</v>
      </c>
      <c r="R11" s="134">
        <v>0.9062057812815847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s="334"/>
      <c r="B12" s="83" t="s">
        <v>43</v>
      </c>
      <c r="C12" s="123">
        <v>1020</v>
      </c>
      <c r="D12" s="38">
        <v>536</v>
      </c>
      <c r="E12" s="6">
        <v>-484</v>
      </c>
      <c r="F12" s="134">
        <v>-0.4745098039215686</v>
      </c>
      <c r="G12" s="39">
        <v>1545</v>
      </c>
      <c r="H12" s="38">
        <v>922</v>
      </c>
      <c r="I12" s="6">
        <v>-623</v>
      </c>
      <c r="J12" s="130">
        <v>-0.40323624595469254</v>
      </c>
      <c r="K12" s="123">
        <v>466</v>
      </c>
      <c r="L12" s="38">
        <v>113</v>
      </c>
      <c r="M12" s="6">
        <v>-353</v>
      </c>
      <c r="N12" s="134">
        <v>-0.7575107296137339</v>
      </c>
      <c r="O12" s="39">
        <v>702</v>
      </c>
      <c r="P12" s="38">
        <v>173</v>
      </c>
      <c r="Q12" s="6">
        <v>-529</v>
      </c>
      <c r="R12" s="134">
        <v>-0.7535612535612536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2.75">
      <c r="A13" s="334"/>
      <c r="B13" s="83" t="s">
        <v>44</v>
      </c>
      <c r="C13" s="123">
        <v>21026</v>
      </c>
      <c r="D13" s="38">
        <v>14539</v>
      </c>
      <c r="E13" s="6">
        <v>-6487</v>
      </c>
      <c r="F13" s="134">
        <v>-0.30852278131836774</v>
      </c>
      <c r="G13" s="39">
        <v>60662</v>
      </c>
      <c r="H13" s="38">
        <v>42837</v>
      </c>
      <c r="I13" s="6">
        <v>-17825</v>
      </c>
      <c r="J13" s="130">
        <v>-0.2938412844944116</v>
      </c>
      <c r="K13" s="123">
        <v>8146</v>
      </c>
      <c r="L13" s="38">
        <v>6832</v>
      </c>
      <c r="M13" s="6">
        <v>-1314</v>
      </c>
      <c r="N13" s="134">
        <v>-0.16130616253375885</v>
      </c>
      <c r="O13" s="39">
        <v>19898</v>
      </c>
      <c r="P13" s="38">
        <v>14474</v>
      </c>
      <c r="Q13" s="6">
        <v>-5424</v>
      </c>
      <c r="R13" s="134">
        <v>-0.27259021007136397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2.75">
      <c r="A14" s="334"/>
      <c r="B14" s="83" t="s">
        <v>45</v>
      </c>
      <c r="C14" s="123">
        <v>1345</v>
      </c>
      <c r="D14" s="38">
        <v>1185</v>
      </c>
      <c r="E14" s="6">
        <v>-160</v>
      </c>
      <c r="F14" s="134">
        <v>-0.1189591078066915</v>
      </c>
      <c r="G14" s="39">
        <v>3855</v>
      </c>
      <c r="H14" s="38">
        <v>3383</v>
      </c>
      <c r="I14" s="6">
        <v>-472</v>
      </c>
      <c r="J14" s="130">
        <v>-0.1224383916990921</v>
      </c>
      <c r="K14" s="123">
        <v>257</v>
      </c>
      <c r="L14" s="38">
        <v>206</v>
      </c>
      <c r="M14" s="6">
        <v>-51</v>
      </c>
      <c r="N14" s="134">
        <v>-0.19844357976653693</v>
      </c>
      <c r="O14" s="39">
        <v>643</v>
      </c>
      <c r="P14" s="38">
        <v>426</v>
      </c>
      <c r="Q14" s="6">
        <v>-217</v>
      </c>
      <c r="R14" s="134">
        <v>-0.33748055987558323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s="21" customFormat="1" ht="12.75">
      <c r="A15" s="335"/>
      <c r="B15" s="84" t="s">
        <v>32</v>
      </c>
      <c r="C15" s="124">
        <v>7187</v>
      </c>
      <c r="D15" s="38">
        <v>7993</v>
      </c>
      <c r="E15" s="6">
        <v>806</v>
      </c>
      <c r="F15" s="134">
        <v>0.1121469319604842</v>
      </c>
      <c r="G15" s="40">
        <v>23990</v>
      </c>
      <c r="H15" s="38">
        <v>27055</v>
      </c>
      <c r="I15" s="6">
        <v>3065</v>
      </c>
      <c r="J15" s="130">
        <v>0.12776156731971655</v>
      </c>
      <c r="K15" s="124">
        <v>1823</v>
      </c>
      <c r="L15" s="38">
        <v>2511</v>
      </c>
      <c r="M15" s="6">
        <v>688</v>
      </c>
      <c r="N15" s="134">
        <v>0.3773998902907296</v>
      </c>
      <c r="O15" s="39">
        <v>7561</v>
      </c>
      <c r="P15" s="38">
        <v>6771</v>
      </c>
      <c r="Q15" s="6">
        <v>-790</v>
      </c>
      <c r="R15" s="134">
        <v>-0.10448353392408416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19" customFormat="1" ht="12.75">
      <c r="A16" s="361" t="s">
        <v>24</v>
      </c>
      <c r="B16" s="85" t="s">
        <v>46</v>
      </c>
      <c r="C16" s="123">
        <v>1131</v>
      </c>
      <c r="D16" s="38">
        <v>926</v>
      </c>
      <c r="E16" s="6">
        <v>-205</v>
      </c>
      <c r="F16" s="134">
        <v>-0.18125552608311224</v>
      </c>
      <c r="G16" s="39">
        <v>2838</v>
      </c>
      <c r="H16" s="38">
        <v>1713</v>
      </c>
      <c r="I16" s="6">
        <v>-1125</v>
      </c>
      <c r="J16" s="130">
        <v>-0.39640591966173366</v>
      </c>
      <c r="K16" s="123">
        <v>373</v>
      </c>
      <c r="L16" s="38">
        <v>328</v>
      </c>
      <c r="M16" s="6">
        <v>-45</v>
      </c>
      <c r="N16" s="134">
        <v>-0.12064343163538871</v>
      </c>
      <c r="O16" s="39">
        <v>948</v>
      </c>
      <c r="P16" s="38">
        <v>547</v>
      </c>
      <c r="Q16" s="6">
        <v>-401</v>
      </c>
      <c r="R16" s="134">
        <v>-0.4229957805907173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334"/>
      <c r="B17" s="83" t="s">
        <v>47</v>
      </c>
      <c r="C17" s="123">
        <v>1511</v>
      </c>
      <c r="D17" s="38">
        <v>1353</v>
      </c>
      <c r="E17" s="6">
        <v>-158</v>
      </c>
      <c r="F17" s="134">
        <v>-0.1045665122435473</v>
      </c>
      <c r="G17" s="39">
        <v>3379</v>
      </c>
      <c r="H17" s="38">
        <v>2857</v>
      </c>
      <c r="I17" s="6">
        <v>-522</v>
      </c>
      <c r="J17" s="130">
        <v>-0.1544835750221959</v>
      </c>
      <c r="K17" s="123">
        <v>1159</v>
      </c>
      <c r="L17" s="38">
        <v>1326</v>
      </c>
      <c r="M17" s="6">
        <v>167</v>
      </c>
      <c r="N17" s="134">
        <v>0.14408973252804147</v>
      </c>
      <c r="O17" s="39">
        <v>1738</v>
      </c>
      <c r="P17" s="38">
        <v>1581</v>
      </c>
      <c r="Q17" s="6">
        <v>-157</v>
      </c>
      <c r="R17" s="134">
        <v>-0.09033371691599534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21" customFormat="1" ht="12.75">
      <c r="A18" s="335"/>
      <c r="B18" s="84" t="s">
        <v>33</v>
      </c>
      <c r="C18" s="124">
        <v>724</v>
      </c>
      <c r="D18" s="38">
        <v>799</v>
      </c>
      <c r="E18" s="6">
        <v>75</v>
      </c>
      <c r="F18" s="134">
        <v>0.10359116022099446</v>
      </c>
      <c r="G18" s="40">
        <v>2127</v>
      </c>
      <c r="H18" s="38">
        <v>2178</v>
      </c>
      <c r="I18" s="6">
        <v>51</v>
      </c>
      <c r="J18" s="130">
        <v>0.023977433004231274</v>
      </c>
      <c r="K18" s="124">
        <v>146</v>
      </c>
      <c r="L18" s="38">
        <v>60</v>
      </c>
      <c r="M18" s="6">
        <v>-86</v>
      </c>
      <c r="N18" s="134">
        <v>-0.589041095890411</v>
      </c>
      <c r="O18" s="39">
        <v>528</v>
      </c>
      <c r="P18" s="38">
        <v>361</v>
      </c>
      <c r="Q18" s="6">
        <v>-167</v>
      </c>
      <c r="R18" s="134">
        <v>-0.3162878787878788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19" customFormat="1" ht="12.75">
      <c r="A19" s="361" t="s">
        <v>22</v>
      </c>
      <c r="B19" s="85" t="s">
        <v>48</v>
      </c>
      <c r="C19" s="123">
        <v>2938</v>
      </c>
      <c r="D19" s="38">
        <v>3284</v>
      </c>
      <c r="E19" s="6">
        <v>346</v>
      </c>
      <c r="F19" s="134">
        <v>0.11776718856364865</v>
      </c>
      <c r="G19" s="39">
        <v>12476</v>
      </c>
      <c r="H19" s="38">
        <v>13051</v>
      </c>
      <c r="I19" s="6">
        <v>575</v>
      </c>
      <c r="J19" s="130">
        <v>0.0460884899006091</v>
      </c>
      <c r="K19" s="123">
        <v>266</v>
      </c>
      <c r="L19" s="38">
        <v>266</v>
      </c>
      <c r="M19" s="6">
        <v>0</v>
      </c>
      <c r="N19" s="134">
        <v>0</v>
      </c>
      <c r="O19" s="39">
        <v>633</v>
      </c>
      <c r="P19" s="38">
        <v>589</v>
      </c>
      <c r="Q19" s="6">
        <v>-44</v>
      </c>
      <c r="R19" s="134">
        <v>-0.06951026856240128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2.75">
      <c r="A20" s="334"/>
      <c r="B20" s="83" t="s">
        <v>49</v>
      </c>
      <c r="C20" s="123">
        <v>14519</v>
      </c>
      <c r="D20" s="38">
        <v>13748</v>
      </c>
      <c r="E20" s="6">
        <v>-771</v>
      </c>
      <c r="F20" s="134">
        <v>-0.05310283077346922</v>
      </c>
      <c r="G20" s="39">
        <v>86678</v>
      </c>
      <c r="H20" s="38">
        <v>92626</v>
      </c>
      <c r="I20" s="6">
        <v>5948</v>
      </c>
      <c r="J20" s="130">
        <v>0.06862179561134307</v>
      </c>
      <c r="K20" s="123">
        <v>8565</v>
      </c>
      <c r="L20" s="38">
        <v>7263</v>
      </c>
      <c r="M20" s="6">
        <v>-1302</v>
      </c>
      <c r="N20" s="134">
        <v>-0.15201401050788088</v>
      </c>
      <c r="O20" s="39">
        <v>56333</v>
      </c>
      <c r="P20" s="38">
        <v>52942</v>
      </c>
      <c r="Q20" s="6">
        <v>-3391</v>
      </c>
      <c r="R20" s="134">
        <v>-0.06019562245930454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2.75">
      <c r="A21" s="334"/>
      <c r="B21" s="83" t="s">
        <v>50</v>
      </c>
      <c r="C21" s="123">
        <v>12359</v>
      </c>
      <c r="D21" s="38">
        <v>12547</v>
      </c>
      <c r="E21" s="6">
        <v>188</v>
      </c>
      <c r="F21" s="134">
        <v>0.015211586697952972</v>
      </c>
      <c r="G21" s="39">
        <v>65055</v>
      </c>
      <c r="H21" s="38">
        <v>69330</v>
      </c>
      <c r="I21" s="6">
        <v>4275</v>
      </c>
      <c r="J21" s="130">
        <v>0.06571362693105831</v>
      </c>
      <c r="K21" s="123">
        <v>1933</v>
      </c>
      <c r="L21" s="38">
        <v>2067</v>
      </c>
      <c r="M21" s="6">
        <v>134</v>
      </c>
      <c r="N21" s="134">
        <v>0.0693222969477496</v>
      </c>
      <c r="O21" s="39">
        <v>8434</v>
      </c>
      <c r="P21" s="38">
        <v>9860</v>
      </c>
      <c r="Q21" s="6">
        <v>1426</v>
      </c>
      <c r="R21" s="134">
        <v>0.16907754327721136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2.75">
      <c r="A22" s="334"/>
      <c r="B22" s="83" t="s">
        <v>51</v>
      </c>
      <c r="C22" s="123">
        <v>7875</v>
      </c>
      <c r="D22" s="38">
        <v>7981</v>
      </c>
      <c r="E22" s="6">
        <v>106</v>
      </c>
      <c r="F22" s="134">
        <v>0.013460317460317395</v>
      </c>
      <c r="G22" s="39">
        <v>17770</v>
      </c>
      <c r="H22" s="38">
        <v>18682</v>
      </c>
      <c r="I22" s="6">
        <v>912</v>
      </c>
      <c r="J22" s="130">
        <v>0.051322453573438453</v>
      </c>
      <c r="K22" s="123">
        <v>1875</v>
      </c>
      <c r="L22" s="38">
        <v>2503</v>
      </c>
      <c r="M22" s="6">
        <v>628</v>
      </c>
      <c r="N22" s="134">
        <v>0.3349333333333333</v>
      </c>
      <c r="O22" s="39">
        <v>2943</v>
      </c>
      <c r="P22" s="38">
        <v>6636</v>
      </c>
      <c r="Q22" s="6">
        <v>3693</v>
      </c>
      <c r="R22" s="134">
        <v>1.2548419979612642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2.75">
      <c r="A23" s="334"/>
      <c r="B23" s="83" t="s">
        <v>54</v>
      </c>
      <c r="C23" s="123">
        <v>5041</v>
      </c>
      <c r="D23" s="38">
        <v>5207</v>
      </c>
      <c r="E23" s="6">
        <v>166</v>
      </c>
      <c r="F23" s="134">
        <v>0.03292997421146593</v>
      </c>
      <c r="G23" s="39">
        <v>18791</v>
      </c>
      <c r="H23" s="38">
        <v>21068</v>
      </c>
      <c r="I23" s="6">
        <v>2277</v>
      </c>
      <c r="J23" s="130">
        <v>0.1211750305997552</v>
      </c>
      <c r="K23" s="123">
        <v>1228</v>
      </c>
      <c r="L23" s="38">
        <v>993</v>
      </c>
      <c r="M23" s="6">
        <v>-235</v>
      </c>
      <c r="N23" s="134">
        <v>-0.19136807817589574</v>
      </c>
      <c r="O23" s="39">
        <v>3385</v>
      </c>
      <c r="P23" s="38">
        <v>2025</v>
      </c>
      <c r="Q23" s="6">
        <v>-1360</v>
      </c>
      <c r="R23" s="134">
        <v>-0.4017725258493353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2.75">
      <c r="A24" s="334"/>
      <c r="B24" s="83" t="s">
        <v>52</v>
      </c>
      <c r="C24" s="123">
        <v>1172</v>
      </c>
      <c r="D24" s="38">
        <v>1238</v>
      </c>
      <c r="E24" s="6">
        <v>66</v>
      </c>
      <c r="F24" s="134">
        <v>0.056313993174061494</v>
      </c>
      <c r="G24" s="39">
        <v>6008</v>
      </c>
      <c r="H24" s="38">
        <v>6923</v>
      </c>
      <c r="I24" s="6">
        <v>915</v>
      </c>
      <c r="J24" s="130">
        <v>0.15229693741677752</v>
      </c>
      <c r="K24" s="39">
        <v>51</v>
      </c>
      <c r="L24" s="38">
        <v>24</v>
      </c>
      <c r="M24" s="6">
        <v>-27</v>
      </c>
      <c r="N24" s="134">
        <v>-0.5294117647058824</v>
      </c>
      <c r="O24" s="39">
        <v>129</v>
      </c>
      <c r="P24" s="38">
        <v>33</v>
      </c>
      <c r="Q24" s="6">
        <v>-96</v>
      </c>
      <c r="R24" s="134">
        <v>-0.7441860465116279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2.75">
      <c r="A25" s="334"/>
      <c r="B25" s="87" t="s">
        <v>53</v>
      </c>
      <c r="C25" s="124">
        <v>14359</v>
      </c>
      <c r="D25" s="38">
        <v>13942</v>
      </c>
      <c r="E25" s="6">
        <v>-417</v>
      </c>
      <c r="F25" s="134">
        <v>-0.029041019569607918</v>
      </c>
      <c r="G25" s="40">
        <v>56243</v>
      </c>
      <c r="H25" s="38">
        <v>57736</v>
      </c>
      <c r="I25" s="6">
        <v>1493</v>
      </c>
      <c r="J25" s="130">
        <v>0.026545525665416125</v>
      </c>
      <c r="K25" s="123">
        <v>13363</v>
      </c>
      <c r="L25" s="38">
        <v>11826</v>
      </c>
      <c r="M25" s="6">
        <v>-1537</v>
      </c>
      <c r="N25" s="134">
        <v>-0.11501908254134552</v>
      </c>
      <c r="O25" s="39">
        <v>78032</v>
      </c>
      <c r="P25" s="38">
        <v>77370</v>
      </c>
      <c r="Q25" s="6">
        <v>-662</v>
      </c>
      <c r="R25" s="134">
        <v>-0.008483698995284006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19" s="21" customFormat="1" ht="12.75">
      <c r="A26" s="335"/>
      <c r="B26" s="88" t="s">
        <v>34</v>
      </c>
      <c r="C26" s="123">
        <v>20187</v>
      </c>
      <c r="D26" s="38">
        <v>22652</v>
      </c>
      <c r="E26" s="6">
        <v>2465</v>
      </c>
      <c r="F26" s="134">
        <v>0.12210828751176495</v>
      </c>
      <c r="G26" s="39">
        <v>114815</v>
      </c>
      <c r="H26" s="38">
        <v>135285</v>
      </c>
      <c r="I26" s="6">
        <v>20470</v>
      </c>
      <c r="J26" s="130">
        <v>0.17828680921482376</v>
      </c>
      <c r="K26" s="123">
        <v>3296</v>
      </c>
      <c r="L26" s="38">
        <v>3757</v>
      </c>
      <c r="M26" s="6">
        <v>461</v>
      </c>
      <c r="N26" s="134">
        <v>0.13986650485436902</v>
      </c>
      <c r="O26" s="40">
        <v>18951</v>
      </c>
      <c r="P26" s="38">
        <v>22838</v>
      </c>
      <c r="Q26" s="6">
        <v>3887</v>
      </c>
      <c r="R26" s="134">
        <v>0.2051079098728299</v>
      </c>
      <c r="S26" s="65"/>
    </row>
    <row r="27" spans="1:42" s="17" customFormat="1" ht="12.75">
      <c r="A27" s="361" t="s">
        <v>23</v>
      </c>
      <c r="B27" s="85" t="s">
        <v>55</v>
      </c>
      <c r="C27" s="123">
        <v>7626</v>
      </c>
      <c r="D27" s="38">
        <v>8690</v>
      </c>
      <c r="E27" s="6">
        <v>1064</v>
      </c>
      <c r="F27" s="134">
        <v>0.13952268554943603</v>
      </c>
      <c r="G27" s="39">
        <v>40245</v>
      </c>
      <c r="H27" s="38">
        <v>49532</v>
      </c>
      <c r="I27" s="6">
        <v>9287</v>
      </c>
      <c r="J27" s="130">
        <v>0.23076158529009816</v>
      </c>
      <c r="K27" s="123">
        <v>4773</v>
      </c>
      <c r="L27" s="38">
        <v>4317</v>
      </c>
      <c r="M27" s="6">
        <v>-456</v>
      </c>
      <c r="N27" s="134">
        <v>-0.09553739786297921</v>
      </c>
      <c r="O27" s="40">
        <v>30619</v>
      </c>
      <c r="P27" s="38">
        <v>30865</v>
      </c>
      <c r="Q27" s="6">
        <v>246</v>
      </c>
      <c r="R27" s="134">
        <v>0.008034227113883574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s="17" customFormat="1" ht="12.75">
      <c r="A28" s="334"/>
      <c r="B28" s="83" t="s">
        <v>28</v>
      </c>
      <c r="C28" s="123">
        <v>25475</v>
      </c>
      <c r="D28" s="38">
        <v>28073</v>
      </c>
      <c r="E28" s="6">
        <v>2598</v>
      </c>
      <c r="F28" s="134">
        <v>0.10198233562315995</v>
      </c>
      <c r="G28" s="39">
        <v>64064</v>
      </c>
      <c r="H28" s="38">
        <v>72505</v>
      </c>
      <c r="I28" s="6">
        <v>8441</v>
      </c>
      <c r="J28" s="130">
        <v>0.13175886613386623</v>
      </c>
      <c r="K28" s="123">
        <v>17115</v>
      </c>
      <c r="L28" s="38">
        <v>18356</v>
      </c>
      <c r="M28" s="6">
        <v>1241</v>
      </c>
      <c r="N28" s="134">
        <v>0.07250949459538414</v>
      </c>
      <c r="O28" s="40">
        <v>32731</v>
      </c>
      <c r="P28" s="38">
        <v>37429</v>
      </c>
      <c r="Q28" s="6">
        <v>4698</v>
      </c>
      <c r="R28" s="134">
        <v>0.14353365311172883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68" customFormat="1" ht="12.75">
      <c r="A29" s="335"/>
      <c r="B29" s="89" t="s">
        <v>38</v>
      </c>
      <c r="C29" s="124">
        <v>33994</v>
      </c>
      <c r="D29" s="38">
        <v>27267</v>
      </c>
      <c r="E29" s="6">
        <v>-6727</v>
      </c>
      <c r="F29" s="134">
        <v>-0.19788786256398183</v>
      </c>
      <c r="G29" s="40">
        <v>154270</v>
      </c>
      <c r="H29" s="38">
        <v>144243</v>
      </c>
      <c r="I29" s="6">
        <v>-10027</v>
      </c>
      <c r="J29" s="130">
        <v>-0.06499643482206519</v>
      </c>
      <c r="K29" s="124">
        <v>8560</v>
      </c>
      <c r="L29" s="38">
        <v>6219</v>
      </c>
      <c r="M29" s="6">
        <v>-2341</v>
      </c>
      <c r="N29" s="134">
        <v>-0.273481308411215</v>
      </c>
      <c r="O29" s="40">
        <v>58224</v>
      </c>
      <c r="P29" s="38">
        <v>48042</v>
      </c>
      <c r="Q29" s="6">
        <v>-10182</v>
      </c>
      <c r="R29" s="134">
        <v>-0.17487633965375105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71" customFormat="1" ht="12.75">
      <c r="A30" s="69" t="s">
        <v>37</v>
      </c>
      <c r="B30" s="97" t="s">
        <v>35</v>
      </c>
      <c r="C30" s="124">
        <v>17470</v>
      </c>
      <c r="D30" s="38">
        <v>16202</v>
      </c>
      <c r="E30" s="6">
        <v>-1268</v>
      </c>
      <c r="F30" s="134">
        <v>-0.07258156840297658</v>
      </c>
      <c r="G30" s="40">
        <v>83460</v>
      </c>
      <c r="H30" s="38">
        <v>83947</v>
      </c>
      <c r="I30" s="6">
        <v>487</v>
      </c>
      <c r="J30" s="130">
        <v>0.005835130601485661</v>
      </c>
      <c r="K30" s="124">
        <v>4694</v>
      </c>
      <c r="L30" s="38">
        <v>6934</v>
      </c>
      <c r="M30" s="6">
        <v>2240</v>
      </c>
      <c r="N30" s="134">
        <v>0.4772049424797613</v>
      </c>
      <c r="O30" s="40">
        <v>47910</v>
      </c>
      <c r="P30" s="38">
        <v>63586</v>
      </c>
      <c r="Q30" s="6">
        <v>15676</v>
      </c>
      <c r="R30" s="134">
        <v>0.3271968273846797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1:42" s="17" customFormat="1" ht="12.75">
      <c r="A31" s="361" t="s">
        <v>27</v>
      </c>
      <c r="B31" s="85" t="s">
        <v>56</v>
      </c>
      <c r="C31" s="123">
        <v>10603</v>
      </c>
      <c r="D31" s="38">
        <v>11242</v>
      </c>
      <c r="E31" s="6">
        <v>639</v>
      </c>
      <c r="F31" s="134">
        <v>0.06026596246345384</v>
      </c>
      <c r="G31" s="39">
        <v>38015</v>
      </c>
      <c r="H31" s="38">
        <v>36559</v>
      </c>
      <c r="I31" s="6">
        <v>-1456</v>
      </c>
      <c r="J31" s="130">
        <v>-0.038300670787846935</v>
      </c>
      <c r="K31" s="123">
        <v>7149</v>
      </c>
      <c r="L31" s="38">
        <v>6848</v>
      </c>
      <c r="M31" s="6">
        <v>-301</v>
      </c>
      <c r="N31" s="134">
        <v>-0.04210379073996362</v>
      </c>
      <c r="O31" s="40">
        <v>12977</v>
      </c>
      <c r="P31" s="38">
        <v>14242</v>
      </c>
      <c r="Q31" s="6">
        <v>1265</v>
      </c>
      <c r="R31" s="134">
        <v>0.09748015720120207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68" customFormat="1" ht="12.75">
      <c r="A32" s="335"/>
      <c r="B32" s="84" t="s">
        <v>36</v>
      </c>
      <c r="C32" s="124">
        <v>9777</v>
      </c>
      <c r="D32" s="38">
        <v>8811</v>
      </c>
      <c r="E32" s="6">
        <v>-966</v>
      </c>
      <c r="F32" s="134">
        <v>-0.09880331389996933</v>
      </c>
      <c r="G32" s="40">
        <v>56670</v>
      </c>
      <c r="H32" s="38">
        <v>64147</v>
      </c>
      <c r="I32" s="6">
        <v>7477</v>
      </c>
      <c r="J32" s="130">
        <v>0.13193929768837132</v>
      </c>
      <c r="K32" s="124">
        <v>1186</v>
      </c>
      <c r="L32" s="38">
        <v>1793</v>
      </c>
      <c r="M32" s="6">
        <v>607</v>
      </c>
      <c r="N32" s="134">
        <v>0.5118043844856661</v>
      </c>
      <c r="O32" s="40">
        <v>9657</v>
      </c>
      <c r="P32" s="38">
        <v>13968</v>
      </c>
      <c r="Q32" s="6">
        <v>4311</v>
      </c>
      <c r="R32" s="134">
        <v>0.44641192917054995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s="17" customFormat="1" ht="12.75">
      <c r="A33" s="361" t="s">
        <v>25</v>
      </c>
      <c r="B33" s="85" t="s">
        <v>57</v>
      </c>
      <c r="C33" s="123">
        <v>3794</v>
      </c>
      <c r="D33" s="38">
        <v>4265</v>
      </c>
      <c r="E33" s="6">
        <v>471</v>
      </c>
      <c r="F33" s="134">
        <v>0.12414338429098581</v>
      </c>
      <c r="G33" s="39">
        <v>12075</v>
      </c>
      <c r="H33" s="38">
        <v>12340</v>
      </c>
      <c r="I33" s="6">
        <v>265</v>
      </c>
      <c r="J33" s="130">
        <v>0.02194616977225672</v>
      </c>
      <c r="K33" s="123">
        <v>712</v>
      </c>
      <c r="L33" s="38">
        <v>795</v>
      </c>
      <c r="M33" s="6">
        <v>83</v>
      </c>
      <c r="N33" s="134">
        <v>0.1165730337078652</v>
      </c>
      <c r="O33" s="40">
        <v>1611</v>
      </c>
      <c r="P33" s="38">
        <v>1772</v>
      </c>
      <c r="Q33" s="6">
        <v>161</v>
      </c>
      <c r="R33" s="134">
        <v>0.09993792675356916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s="17" customFormat="1" ht="12.75">
      <c r="A34" s="360"/>
      <c r="B34" s="98" t="s">
        <v>29</v>
      </c>
      <c r="C34" s="126">
        <v>23077</v>
      </c>
      <c r="D34" s="64">
        <v>21464</v>
      </c>
      <c r="E34" s="121">
        <v>-1613</v>
      </c>
      <c r="F34" s="135">
        <v>-0.06989643367855436</v>
      </c>
      <c r="G34" s="66">
        <v>92568</v>
      </c>
      <c r="H34" s="64">
        <v>95940</v>
      </c>
      <c r="I34" s="121">
        <v>3372</v>
      </c>
      <c r="J34" s="131">
        <v>0.03642727508426247</v>
      </c>
      <c r="K34" s="126">
        <v>5005</v>
      </c>
      <c r="L34" s="64">
        <v>5694</v>
      </c>
      <c r="M34" s="121">
        <v>689</v>
      </c>
      <c r="N34" s="135">
        <v>0.1376623376623376</v>
      </c>
      <c r="O34" s="66">
        <v>12963</v>
      </c>
      <c r="P34" s="64">
        <v>16299</v>
      </c>
      <c r="Q34" s="121">
        <v>3336</v>
      </c>
      <c r="R34" s="135">
        <v>0.25734783614903955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55" s="37" customFormat="1" ht="11.25">
      <c r="A35" s="35"/>
      <c r="B35" s="99" t="s">
        <v>6</v>
      </c>
      <c r="C35" s="72">
        <v>283701</v>
      </c>
      <c r="D35" s="23">
        <v>277254</v>
      </c>
      <c r="E35" s="23">
        <v>-6447</v>
      </c>
      <c r="F35" s="136">
        <v>-0.02272462909894568</v>
      </c>
      <c r="G35" s="72">
        <v>1199241</v>
      </c>
      <c r="H35" s="23">
        <v>1235722</v>
      </c>
      <c r="I35" s="23">
        <v>36481</v>
      </c>
      <c r="J35" s="132">
        <v>0.03042007403015745</v>
      </c>
      <c r="K35" s="72">
        <v>107531</v>
      </c>
      <c r="L35" s="23">
        <v>109094</v>
      </c>
      <c r="M35" s="23">
        <v>1563</v>
      </c>
      <c r="N35" s="136">
        <v>0.014535343296351755</v>
      </c>
      <c r="O35" s="72">
        <v>457609</v>
      </c>
      <c r="P35" s="23">
        <v>482760</v>
      </c>
      <c r="Q35" s="23">
        <v>25151</v>
      </c>
      <c r="R35" s="136">
        <v>0.054961768671507816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2:18" s="5" customFormat="1" ht="13.5" thickBot="1">
      <c r="B36" s="10"/>
      <c r="C36" s="11"/>
      <c r="D36" s="11"/>
      <c r="E36" s="11"/>
      <c r="F36" s="24"/>
      <c r="G36" s="11"/>
      <c r="H36" s="11"/>
      <c r="I36" s="11"/>
      <c r="J36" s="24"/>
      <c r="K36" s="11"/>
      <c r="L36" s="11"/>
      <c r="M36" s="11"/>
      <c r="N36" s="24"/>
      <c r="O36" s="11"/>
      <c r="P36" s="11"/>
      <c r="Q36" s="11"/>
      <c r="R36" s="24"/>
    </row>
    <row r="37" spans="1:18" s="22" customFormat="1" ht="18.75" thickTop="1">
      <c r="A37" s="338" t="s">
        <v>59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40"/>
    </row>
    <row r="38" spans="1:18" ht="15.75">
      <c r="A38" s="341" t="str">
        <f>A2</f>
        <v>MESE DI AGOSTO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3"/>
    </row>
    <row r="39" spans="1:18" ht="12.75">
      <c r="A39" s="344" t="s">
        <v>19</v>
      </c>
      <c r="B39" s="347" t="s">
        <v>5</v>
      </c>
      <c r="C39" s="349" t="s">
        <v>2</v>
      </c>
      <c r="D39" s="350"/>
      <c r="E39" s="350"/>
      <c r="F39" s="350"/>
      <c r="G39" s="350"/>
      <c r="H39" s="350"/>
      <c r="I39" s="350"/>
      <c r="J39" s="351"/>
      <c r="K39" s="352" t="s">
        <v>4</v>
      </c>
      <c r="L39" s="353"/>
      <c r="M39" s="353"/>
      <c r="N39" s="353"/>
      <c r="O39" s="353"/>
      <c r="P39" s="353"/>
      <c r="Q39" s="353"/>
      <c r="R39" s="354"/>
    </row>
    <row r="40" spans="1:18" ht="12.75">
      <c r="A40" s="345"/>
      <c r="B40" s="333"/>
      <c r="C40" s="355" t="s">
        <v>0</v>
      </c>
      <c r="D40" s="355"/>
      <c r="E40" s="355"/>
      <c r="F40" s="355"/>
      <c r="G40" s="355" t="s">
        <v>1</v>
      </c>
      <c r="H40" s="355"/>
      <c r="I40" s="355"/>
      <c r="J40" s="356"/>
      <c r="K40" s="357" t="s">
        <v>0</v>
      </c>
      <c r="L40" s="355"/>
      <c r="M40" s="355"/>
      <c r="N40" s="355"/>
      <c r="O40" s="355" t="s">
        <v>1</v>
      </c>
      <c r="P40" s="355"/>
      <c r="Q40" s="355"/>
      <c r="R40" s="358"/>
    </row>
    <row r="41" spans="1:18" s="34" customFormat="1" ht="13.5" thickBot="1">
      <c r="A41" s="346"/>
      <c r="B41" s="348"/>
      <c r="C41" s="26">
        <v>1998</v>
      </c>
      <c r="D41" s="27">
        <v>1999</v>
      </c>
      <c r="E41" s="28" t="s">
        <v>61</v>
      </c>
      <c r="F41" s="28" t="s">
        <v>3</v>
      </c>
      <c r="G41" s="26">
        <v>1998</v>
      </c>
      <c r="H41" s="29">
        <v>1999</v>
      </c>
      <c r="I41" s="28" t="s">
        <v>61</v>
      </c>
      <c r="J41" s="128" t="s">
        <v>3</v>
      </c>
      <c r="K41" s="30">
        <v>1998</v>
      </c>
      <c r="L41" s="27">
        <v>1999</v>
      </c>
      <c r="M41" s="28" t="s">
        <v>61</v>
      </c>
      <c r="N41" s="28" t="s">
        <v>3</v>
      </c>
      <c r="O41" s="26">
        <v>1998</v>
      </c>
      <c r="P41" s="29">
        <v>1999</v>
      </c>
      <c r="Q41" s="28" t="s">
        <v>61</v>
      </c>
      <c r="R41" s="31" t="s">
        <v>3</v>
      </c>
    </row>
    <row r="42" spans="1:19" ht="13.5" thickTop="1">
      <c r="A42" s="336" t="s">
        <v>21</v>
      </c>
      <c r="B42" s="82" t="s">
        <v>39</v>
      </c>
      <c r="C42" s="295">
        <v>2059</v>
      </c>
      <c r="D42" s="296">
        <v>2078</v>
      </c>
      <c r="E42" s="297">
        <v>19</v>
      </c>
      <c r="F42" s="301">
        <v>0.00922778047595929</v>
      </c>
      <c r="G42" s="325">
        <v>5934</v>
      </c>
      <c r="H42" s="296">
        <v>4866</v>
      </c>
      <c r="I42" s="297">
        <v>-1068</v>
      </c>
      <c r="J42" s="301">
        <v>-0.17997977755308392</v>
      </c>
      <c r="K42" s="325">
        <v>621</v>
      </c>
      <c r="L42" s="296">
        <v>539</v>
      </c>
      <c r="M42" s="297">
        <v>-82</v>
      </c>
      <c r="N42" s="301">
        <v>-0.13204508856682773</v>
      </c>
      <c r="O42" s="325">
        <v>1638</v>
      </c>
      <c r="P42" s="296">
        <v>1101</v>
      </c>
      <c r="Q42" s="297">
        <v>-537</v>
      </c>
      <c r="R42" s="298">
        <v>-0.3278388278388278</v>
      </c>
      <c r="S42" s="92"/>
    </row>
    <row r="43" spans="1:19" ht="12.75">
      <c r="A43" s="337"/>
      <c r="B43" s="83" t="s">
        <v>40</v>
      </c>
      <c r="C43" s="302">
        <v>837</v>
      </c>
      <c r="D43" s="303">
        <v>557</v>
      </c>
      <c r="E43" s="304">
        <v>-280</v>
      </c>
      <c r="F43" s="308">
        <v>-0.3345280764635603</v>
      </c>
      <c r="G43" s="326">
        <v>6528</v>
      </c>
      <c r="H43" s="303">
        <v>6574</v>
      </c>
      <c r="I43" s="304">
        <v>46</v>
      </c>
      <c r="J43" s="308">
        <v>0.007046568627451011</v>
      </c>
      <c r="K43" s="326">
        <v>58</v>
      </c>
      <c r="L43" s="303">
        <v>58</v>
      </c>
      <c r="M43" s="304">
        <v>0</v>
      </c>
      <c r="N43" s="308">
        <v>0</v>
      </c>
      <c r="O43" s="326">
        <v>614</v>
      </c>
      <c r="P43" s="303">
        <v>803</v>
      </c>
      <c r="Q43" s="304">
        <v>189</v>
      </c>
      <c r="R43" s="305">
        <v>0.30781758957654715</v>
      </c>
      <c r="S43" s="92"/>
    </row>
    <row r="44" spans="1:19" s="21" customFormat="1" ht="12.75">
      <c r="A44" s="337"/>
      <c r="B44" s="100" t="s">
        <v>30</v>
      </c>
      <c r="C44" s="327">
        <v>206</v>
      </c>
      <c r="D44" s="303">
        <v>556</v>
      </c>
      <c r="E44" s="304">
        <v>350</v>
      </c>
      <c r="F44" s="308">
        <v>1.6990291262135924</v>
      </c>
      <c r="G44" s="328">
        <v>506</v>
      </c>
      <c r="H44" s="303">
        <v>1204</v>
      </c>
      <c r="I44" s="304">
        <v>698</v>
      </c>
      <c r="J44" s="308">
        <v>1.3794466403162056</v>
      </c>
      <c r="K44" s="328">
        <v>48</v>
      </c>
      <c r="L44" s="303">
        <v>81</v>
      </c>
      <c r="M44" s="304">
        <v>33</v>
      </c>
      <c r="N44" s="308">
        <v>0.6875</v>
      </c>
      <c r="O44" s="326">
        <v>115</v>
      </c>
      <c r="P44" s="303">
        <v>158</v>
      </c>
      <c r="Q44" s="304">
        <v>43</v>
      </c>
      <c r="R44" s="305">
        <v>0.37391304347826093</v>
      </c>
      <c r="S44" s="65"/>
    </row>
    <row r="45" spans="1:19" s="19" customFormat="1" ht="12.75">
      <c r="A45" s="334" t="s">
        <v>26</v>
      </c>
      <c r="B45" s="83" t="s">
        <v>41</v>
      </c>
      <c r="C45" s="327">
        <v>51</v>
      </c>
      <c r="D45" s="303">
        <v>0</v>
      </c>
      <c r="E45" s="304">
        <v>-51</v>
      </c>
      <c r="F45" s="308">
        <v>-1</v>
      </c>
      <c r="G45" s="326">
        <v>2231</v>
      </c>
      <c r="H45" s="303">
        <v>0</v>
      </c>
      <c r="I45" s="304">
        <v>-2231</v>
      </c>
      <c r="J45" s="308">
        <v>-1</v>
      </c>
      <c r="K45" s="326">
        <v>19</v>
      </c>
      <c r="L45" s="303">
        <v>0</v>
      </c>
      <c r="M45" s="304">
        <v>-19</v>
      </c>
      <c r="N45" s="308">
        <v>-1</v>
      </c>
      <c r="O45" s="326">
        <v>392</v>
      </c>
      <c r="P45" s="303">
        <v>0</v>
      </c>
      <c r="Q45" s="304">
        <v>-392</v>
      </c>
      <c r="R45" s="305">
        <v>-1</v>
      </c>
      <c r="S45" s="93"/>
    </row>
    <row r="46" spans="1:19" s="21" customFormat="1" ht="12.75">
      <c r="A46" s="334"/>
      <c r="B46" s="116" t="s">
        <v>31</v>
      </c>
      <c r="C46" s="327">
        <v>442</v>
      </c>
      <c r="D46" s="303">
        <v>582</v>
      </c>
      <c r="E46" s="304">
        <v>140</v>
      </c>
      <c r="F46" s="308">
        <v>0.3167420814479638</v>
      </c>
      <c r="G46" s="328">
        <v>4278</v>
      </c>
      <c r="H46" s="303">
        <v>6654</v>
      </c>
      <c r="I46" s="304">
        <v>2376</v>
      </c>
      <c r="J46" s="308">
        <v>0.5553997194950913</v>
      </c>
      <c r="K46" s="328">
        <v>108</v>
      </c>
      <c r="L46" s="303">
        <v>108</v>
      </c>
      <c r="M46" s="304">
        <v>0</v>
      </c>
      <c r="N46" s="308">
        <v>0</v>
      </c>
      <c r="O46" s="326">
        <v>358</v>
      </c>
      <c r="P46" s="303">
        <v>401</v>
      </c>
      <c r="Q46" s="304">
        <v>43</v>
      </c>
      <c r="R46" s="305">
        <v>0.12011173184357538</v>
      </c>
      <c r="S46" s="65"/>
    </row>
    <row r="47" spans="1:19" s="19" customFormat="1" ht="12.75">
      <c r="A47" s="334" t="s">
        <v>20</v>
      </c>
      <c r="B47" s="83" t="s">
        <v>42</v>
      </c>
      <c r="C47" s="327">
        <v>1135</v>
      </c>
      <c r="D47" s="303">
        <v>2870</v>
      </c>
      <c r="E47" s="304">
        <v>1735</v>
      </c>
      <c r="F47" s="308">
        <v>1.5286343612334803</v>
      </c>
      <c r="G47" s="326">
        <v>24297</v>
      </c>
      <c r="H47" s="303">
        <v>34035</v>
      </c>
      <c r="I47" s="304">
        <v>9738</v>
      </c>
      <c r="J47" s="308">
        <v>0.4007902210149401</v>
      </c>
      <c r="K47" s="326">
        <v>346</v>
      </c>
      <c r="L47" s="303">
        <v>749</v>
      </c>
      <c r="M47" s="304">
        <v>403</v>
      </c>
      <c r="N47" s="308">
        <v>1.1647398843930636</v>
      </c>
      <c r="O47" s="326">
        <v>2087</v>
      </c>
      <c r="P47" s="303">
        <v>2020</v>
      </c>
      <c r="Q47" s="304">
        <v>-67</v>
      </c>
      <c r="R47" s="305">
        <v>-0.03210349784379496</v>
      </c>
      <c r="S47" s="93"/>
    </row>
    <row r="48" spans="1:19" ht="12.75">
      <c r="A48" s="334"/>
      <c r="B48" s="83" t="s">
        <v>43</v>
      </c>
      <c r="C48" s="302">
        <v>77</v>
      </c>
      <c r="D48" s="303">
        <v>138</v>
      </c>
      <c r="E48" s="304">
        <v>61</v>
      </c>
      <c r="F48" s="308">
        <v>0.7922077922077921</v>
      </c>
      <c r="G48" s="326">
        <v>103</v>
      </c>
      <c r="H48" s="303">
        <v>169</v>
      </c>
      <c r="I48" s="304">
        <v>66</v>
      </c>
      <c r="J48" s="308">
        <v>0.6407766990291262</v>
      </c>
      <c r="K48" s="326">
        <v>12</v>
      </c>
      <c r="L48" s="303">
        <v>39</v>
      </c>
      <c r="M48" s="304">
        <v>27</v>
      </c>
      <c r="N48" s="308">
        <v>2.25</v>
      </c>
      <c r="O48" s="326">
        <v>20</v>
      </c>
      <c r="P48" s="303">
        <v>57</v>
      </c>
      <c r="Q48" s="304">
        <v>37</v>
      </c>
      <c r="R48" s="305">
        <v>1.85</v>
      </c>
      <c r="S48" s="92"/>
    </row>
    <row r="49" spans="1:19" ht="12.75">
      <c r="A49" s="334"/>
      <c r="B49" s="83" t="s">
        <v>44</v>
      </c>
      <c r="C49" s="302">
        <v>4109</v>
      </c>
      <c r="D49" s="303">
        <v>1885</v>
      </c>
      <c r="E49" s="304">
        <v>-2224</v>
      </c>
      <c r="F49" s="308">
        <v>-0.5412509126308105</v>
      </c>
      <c r="G49" s="326">
        <v>13662</v>
      </c>
      <c r="H49" s="303">
        <v>16212</v>
      </c>
      <c r="I49" s="304">
        <v>2550</v>
      </c>
      <c r="J49" s="308">
        <v>0.18664909969257804</v>
      </c>
      <c r="K49" s="326">
        <v>1012</v>
      </c>
      <c r="L49" s="303">
        <v>982</v>
      </c>
      <c r="M49" s="304">
        <v>-30</v>
      </c>
      <c r="N49" s="308">
        <v>-0.029644268774703608</v>
      </c>
      <c r="O49" s="326">
        <v>4935</v>
      </c>
      <c r="P49" s="303">
        <v>5109</v>
      </c>
      <c r="Q49" s="304">
        <v>174</v>
      </c>
      <c r="R49" s="305">
        <v>0.035258358662614064</v>
      </c>
      <c r="S49" s="92"/>
    </row>
    <row r="50" spans="1:19" ht="12.75">
      <c r="A50" s="334"/>
      <c r="B50" s="83" t="s">
        <v>45</v>
      </c>
      <c r="C50" s="302">
        <v>148</v>
      </c>
      <c r="D50" s="303">
        <v>236</v>
      </c>
      <c r="E50" s="304">
        <v>88</v>
      </c>
      <c r="F50" s="308">
        <v>0.5945945945945945</v>
      </c>
      <c r="G50" s="326">
        <v>2780</v>
      </c>
      <c r="H50" s="303">
        <v>3245</v>
      </c>
      <c r="I50" s="304">
        <v>465</v>
      </c>
      <c r="J50" s="308">
        <v>0.16726618705035978</v>
      </c>
      <c r="K50" s="326">
        <v>249</v>
      </c>
      <c r="L50" s="303">
        <v>933</v>
      </c>
      <c r="M50" s="304">
        <v>684</v>
      </c>
      <c r="N50" s="308">
        <v>2.746987951807229</v>
      </c>
      <c r="O50" s="326">
        <v>674</v>
      </c>
      <c r="P50" s="303">
        <v>1423</v>
      </c>
      <c r="Q50" s="304">
        <v>749</v>
      </c>
      <c r="R50" s="305">
        <v>1.1112759643916914</v>
      </c>
      <c r="S50" s="92"/>
    </row>
    <row r="51" spans="1:19" s="21" customFormat="1" ht="12.75">
      <c r="A51" s="334"/>
      <c r="B51" s="100" t="s">
        <v>32</v>
      </c>
      <c r="C51" s="327">
        <v>2638</v>
      </c>
      <c r="D51" s="303">
        <v>2384</v>
      </c>
      <c r="E51" s="304">
        <v>-254</v>
      </c>
      <c r="F51" s="308">
        <v>-0.09628506444275964</v>
      </c>
      <c r="G51" s="328">
        <v>22222</v>
      </c>
      <c r="H51" s="303">
        <v>22643</v>
      </c>
      <c r="I51" s="304">
        <v>421</v>
      </c>
      <c r="J51" s="308">
        <v>0.018945189451894606</v>
      </c>
      <c r="K51" s="328">
        <v>457</v>
      </c>
      <c r="L51" s="303">
        <v>480</v>
      </c>
      <c r="M51" s="304">
        <v>23</v>
      </c>
      <c r="N51" s="308">
        <v>0.05032822757111588</v>
      </c>
      <c r="O51" s="326">
        <v>6407</v>
      </c>
      <c r="P51" s="303">
        <v>9865</v>
      </c>
      <c r="Q51" s="304">
        <v>3458</v>
      </c>
      <c r="R51" s="305">
        <v>0.5397221788668645</v>
      </c>
      <c r="S51" s="65"/>
    </row>
    <row r="52" spans="1:19" s="19" customFormat="1" ht="12.75">
      <c r="A52" s="334" t="s">
        <v>24</v>
      </c>
      <c r="B52" s="83" t="s">
        <v>46</v>
      </c>
      <c r="C52" s="327">
        <v>0</v>
      </c>
      <c r="D52" s="303">
        <v>0</v>
      </c>
      <c r="E52" s="304">
        <v>0</v>
      </c>
      <c r="F52" s="308">
        <v>0</v>
      </c>
      <c r="G52" s="326">
        <v>0</v>
      </c>
      <c r="H52" s="303">
        <v>0</v>
      </c>
      <c r="I52" s="304">
        <v>0</v>
      </c>
      <c r="J52" s="308">
        <v>0</v>
      </c>
      <c r="K52" s="326">
        <v>0</v>
      </c>
      <c r="L52" s="303">
        <v>0</v>
      </c>
      <c r="M52" s="304">
        <v>0</v>
      </c>
      <c r="N52" s="308">
        <v>0</v>
      </c>
      <c r="O52" s="326">
        <v>0</v>
      </c>
      <c r="P52" s="303">
        <v>0</v>
      </c>
      <c r="Q52" s="304">
        <v>0</v>
      </c>
      <c r="R52" s="305">
        <v>0</v>
      </c>
      <c r="S52" s="93"/>
    </row>
    <row r="53" spans="1:19" ht="12.75">
      <c r="A53" s="334"/>
      <c r="B53" s="83" t="s">
        <v>47</v>
      </c>
      <c r="C53" s="302">
        <v>121</v>
      </c>
      <c r="D53" s="303">
        <v>208</v>
      </c>
      <c r="E53" s="304">
        <v>87</v>
      </c>
      <c r="F53" s="308">
        <v>0.71900826446281</v>
      </c>
      <c r="G53" s="326">
        <v>175</v>
      </c>
      <c r="H53" s="303">
        <v>282</v>
      </c>
      <c r="I53" s="304">
        <v>107</v>
      </c>
      <c r="J53" s="308">
        <v>0.6114285714285714</v>
      </c>
      <c r="K53" s="326">
        <v>45</v>
      </c>
      <c r="L53" s="303">
        <v>46</v>
      </c>
      <c r="M53" s="304">
        <v>1</v>
      </c>
      <c r="N53" s="308">
        <v>0.022222222222222143</v>
      </c>
      <c r="O53" s="326">
        <v>225</v>
      </c>
      <c r="P53" s="303">
        <v>174</v>
      </c>
      <c r="Q53" s="304">
        <v>-51</v>
      </c>
      <c r="R53" s="305">
        <v>-0.22666666666666668</v>
      </c>
      <c r="S53" s="92"/>
    </row>
    <row r="54" spans="1:19" s="21" customFormat="1" ht="12.75">
      <c r="A54" s="334"/>
      <c r="B54" s="100" t="s">
        <v>33</v>
      </c>
      <c r="C54" s="327">
        <v>0</v>
      </c>
      <c r="D54" s="303">
        <v>0</v>
      </c>
      <c r="E54" s="304">
        <v>0</v>
      </c>
      <c r="F54" s="308">
        <v>0</v>
      </c>
      <c r="G54" s="328">
        <v>0</v>
      </c>
      <c r="H54" s="303">
        <v>0</v>
      </c>
      <c r="I54" s="304">
        <v>0</v>
      </c>
      <c r="J54" s="308">
        <v>0</v>
      </c>
      <c r="K54" s="328">
        <v>0</v>
      </c>
      <c r="L54" s="303">
        <v>0</v>
      </c>
      <c r="M54" s="304">
        <v>0</v>
      </c>
      <c r="N54" s="308">
        <v>0</v>
      </c>
      <c r="O54" s="326">
        <v>0</v>
      </c>
      <c r="P54" s="303">
        <v>0</v>
      </c>
      <c r="Q54" s="304">
        <v>0</v>
      </c>
      <c r="R54" s="305">
        <v>0</v>
      </c>
      <c r="S54" s="65"/>
    </row>
    <row r="55" spans="1:19" s="19" customFormat="1" ht="12.75">
      <c r="A55" s="334" t="s">
        <v>22</v>
      </c>
      <c r="B55" s="83" t="s">
        <v>48</v>
      </c>
      <c r="C55" s="327">
        <v>830</v>
      </c>
      <c r="D55" s="303">
        <v>621</v>
      </c>
      <c r="E55" s="304">
        <v>-209</v>
      </c>
      <c r="F55" s="308">
        <v>-0.25180722891566265</v>
      </c>
      <c r="G55" s="326">
        <v>5709</v>
      </c>
      <c r="H55" s="303">
        <v>4752</v>
      </c>
      <c r="I55" s="304">
        <v>-957</v>
      </c>
      <c r="J55" s="308">
        <v>-0.16763005780346818</v>
      </c>
      <c r="K55" s="326">
        <v>69</v>
      </c>
      <c r="L55" s="303">
        <v>29</v>
      </c>
      <c r="M55" s="304">
        <v>-40</v>
      </c>
      <c r="N55" s="308">
        <v>-0.5797101449275363</v>
      </c>
      <c r="O55" s="326">
        <v>326</v>
      </c>
      <c r="P55" s="303">
        <v>296</v>
      </c>
      <c r="Q55" s="304">
        <v>-30</v>
      </c>
      <c r="R55" s="305">
        <v>-0.09202453987730064</v>
      </c>
      <c r="S55" s="93"/>
    </row>
    <row r="56" spans="1:19" ht="12.75">
      <c r="A56" s="334"/>
      <c r="B56" s="83" t="s">
        <v>49</v>
      </c>
      <c r="C56" s="302">
        <v>252</v>
      </c>
      <c r="D56" s="303">
        <v>198</v>
      </c>
      <c r="E56" s="304">
        <v>-54</v>
      </c>
      <c r="F56" s="308">
        <v>-0.2142857142857143</v>
      </c>
      <c r="G56" s="326">
        <v>1331</v>
      </c>
      <c r="H56" s="303">
        <v>1067</v>
      </c>
      <c r="I56" s="304">
        <v>-264</v>
      </c>
      <c r="J56" s="308">
        <v>-0.19834710743801653</v>
      </c>
      <c r="K56" s="326">
        <v>73</v>
      </c>
      <c r="L56" s="303">
        <v>53</v>
      </c>
      <c r="M56" s="304">
        <v>-20</v>
      </c>
      <c r="N56" s="308">
        <v>-0.273972602739726</v>
      </c>
      <c r="O56" s="326">
        <v>288</v>
      </c>
      <c r="P56" s="303">
        <v>342</v>
      </c>
      <c r="Q56" s="304">
        <v>54</v>
      </c>
      <c r="R56" s="305">
        <v>0.1875</v>
      </c>
      <c r="S56" s="92"/>
    </row>
    <row r="57" spans="1:19" ht="12.75">
      <c r="A57" s="334"/>
      <c r="B57" s="83" t="s">
        <v>50</v>
      </c>
      <c r="C57" s="302">
        <v>5130</v>
      </c>
      <c r="D57" s="303">
        <v>5484</v>
      </c>
      <c r="E57" s="304">
        <v>354</v>
      </c>
      <c r="F57" s="308">
        <v>0.06900584795321629</v>
      </c>
      <c r="G57" s="326">
        <v>33441</v>
      </c>
      <c r="H57" s="303">
        <v>37346</v>
      </c>
      <c r="I57" s="304">
        <v>3905</v>
      </c>
      <c r="J57" s="308">
        <v>0.11677282377919318</v>
      </c>
      <c r="K57" s="326">
        <v>1042</v>
      </c>
      <c r="L57" s="303">
        <v>887</v>
      </c>
      <c r="M57" s="304">
        <v>-155</v>
      </c>
      <c r="N57" s="308">
        <v>-0.1487523992322457</v>
      </c>
      <c r="O57" s="326">
        <v>3381</v>
      </c>
      <c r="P57" s="303">
        <v>2808</v>
      </c>
      <c r="Q57" s="304">
        <v>-573</v>
      </c>
      <c r="R57" s="305">
        <v>-0.16947648624667255</v>
      </c>
      <c r="S57" s="92"/>
    </row>
    <row r="58" spans="1:19" ht="12.75">
      <c r="A58" s="334"/>
      <c r="B58" s="83" t="s">
        <v>51</v>
      </c>
      <c r="C58" s="302">
        <v>298</v>
      </c>
      <c r="D58" s="303">
        <v>450</v>
      </c>
      <c r="E58" s="304">
        <v>152</v>
      </c>
      <c r="F58" s="308">
        <v>0.5100671140939597</v>
      </c>
      <c r="G58" s="326">
        <v>1626</v>
      </c>
      <c r="H58" s="303">
        <v>2441</v>
      </c>
      <c r="I58" s="304">
        <v>815</v>
      </c>
      <c r="J58" s="308">
        <v>0.501230012300123</v>
      </c>
      <c r="K58" s="326">
        <v>230</v>
      </c>
      <c r="L58" s="303">
        <v>197</v>
      </c>
      <c r="M58" s="304">
        <v>-33</v>
      </c>
      <c r="N58" s="308">
        <v>-0.14347826086956517</v>
      </c>
      <c r="O58" s="326">
        <v>1404</v>
      </c>
      <c r="P58" s="303">
        <v>1466</v>
      </c>
      <c r="Q58" s="304">
        <v>62</v>
      </c>
      <c r="R58" s="305">
        <v>0.04415954415954415</v>
      </c>
      <c r="S58" s="92"/>
    </row>
    <row r="59" spans="1:19" ht="12.75">
      <c r="A59" s="334"/>
      <c r="B59" s="83" t="s">
        <v>54</v>
      </c>
      <c r="C59" s="302">
        <v>1297</v>
      </c>
      <c r="D59" s="303">
        <v>1579</v>
      </c>
      <c r="E59" s="304">
        <v>282</v>
      </c>
      <c r="F59" s="308">
        <v>0.21742482652274475</v>
      </c>
      <c r="G59" s="326">
        <v>6714</v>
      </c>
      <c r="H59" s="303">
        <v>8355</v>
      </c>
      <c r="I59" s="304">
        <v>1641</v>
      </c>
      <c r="J59" s="308">
        <v>0.24441465594280598</v>
      </c>
      <c r="K59" s="326">
        <v>506</v>
      </c>
      <c r="L59" s="303">
        <v>648</v>
      </c>
      <c r="M59" s="304">
        <v>142</v>
      </c>
      <c r="N59" s="308">
        <v>0.2806324110671936</v>
      </c>
      <c r="O59" s="326">
        <v>1713</v>
      </c>
      <c r="P59" s="303">
        <v>1973</v>
      </c>
      <c r="Q59" s="304">
        <v>260</v>
      </c>
      <c r="R59" s="305">
        <v>0.15178050204319904</v>
      </c>
      <c r="S59" s="92"/>
    </row>
    <row r="60" spans="1:19" ht="12.75">
      <c r="A60" s="334"/>
      <c r="B60" s="83" t="s">
        <v>52</v>
      </c>
      <c r="C60" s="302">
        <v>3667</v>
      </c>
      <c r="D60" s="303">
        <v>4110</v>
      </c>
      <c r="E60" s="304">
        <v>443</v>
      </c>
      <c r="F60" s="308">
        <v>0.12080719934551398</v>
      </c>
      <c r="G60" s="326">
        <v>45553</v>
      </c>
      <c r="H60" s="303">
        <v>35011</v>
      </c>
      <c r="I60" s="304">
        <v>-10542</v>
      </c>
      <c r="J60" s="308">
        <v>-0.2314227383487366</v>
      </c>
      <c r="K60" s="326">
        <v>394</v>
      </c>
      <c r="L60" s="303">
        <v>495</v>
      </c>
      <c r="M60" s="304">
        <v>101</v>
      </c>
      <c r="N60" s="308">
        <v>0.25634517766497456</v>
      </c>
      <c r="O60" s="326">
        <v>2544</v>
      </c>
      <c r="P60" s="303">
        <v>2842</v>
      </c>
      <c r="Q60" s="304">
        <v>298</v>
      </c>
      <c r="R60" s="305">
        <v>0.11713836477987427</v>
      </c>
      <c r="S60" s="92"/>
    </row>
    <row r="61" spans="1:19" ht="12.75">
      <c r="A61" s="334"/>
      <c r="B61" s="87" t="s">
        <v>53</v>
      </c>
      <c r="C61" s="302">
        <v>1343</v>
      </c>
      <c r="D61" s="303">
        <v>1156</v>
      </c>
      <c r="E61" s="304">
        <v>-187</v>
      </c>
      <c r="F61" s="308">
        <v>-0.1392405063291139</v>
      </c>
      <c r="G61" s="328">
        <v>6327</v>
      </c>
      <c r="H61" s="303">
        <v>4940</v>
      </c>
      <c r="I61" s="304">
        <v>-1387</v>
      </c>
      <c r="J61" s="308">
        <v>-0.21921921921921927</v>
      </c>
      <c r="K61" s="328">
        <v>976</v>
      </c>
      <c r="L61" s="303">
        <v>992</v>
      </c>
      <c r="M61" s="304">
        <v>16</v>
      </c>
      <c r="N61" s="308">
        <v>0.016393442622950838</v>
      </c>
      <c r="O61" s="326">
        <v>3424</v>
      </c>
      <c r="P61" s="303">
        <v>3910</v>
      </c>
      <c r="Q61" s="304">
        <v>486</v>
      </c>
      <c r="R61" s="305">
        <v>0.14193925233644866</v>
      </c>
      <c r="S61" s="92"/>
    </row>
    <row r="62" spans="1:19" s="21" customFormat="1" ht="12.75">
      <c r="A62" s="334"/>
      <c r="B62" s="100" t="s">
        <v>34</v>
      </c>
      <c r="C62" s="302">
        <v>9219</v>
      </c>
      <c r="D62" s="303">
        <v>9949</v>
      </c>
      <c r="E62" s="304">
        <v>730</v>
      </c>
      <c r="F62" s="308">
        <v>0.07918429330730015</v>
      </c>
      <c r="G62" s="326">
        <v>53613</v>
      </c>
      <c r="H62" s="303">
        <v>58235</v>
      </c>
      <c r="I62" s="304">
        <v>4622</v>
      </c>
      <c r="J62" s="308">
        <v>0.08621043403652107</v>
      </c>
      <c r="K62" s="326">
        <v>789</v>
      </c>
      <c r="L62" s="303">
        <v>1076</v>
      </c>
      <c r="M62" s="304">
        <v>287</v>
      </c>
      <c r="N62" s="308">
        <v>0.36375158428390364</v>
      </c>
      <c r="O62" s="328">
        <v>2942</v>
      </c>
      <c r="P62" s="303">
        <v>3723</v>
      </c>
      <c r="Q62" s="304">
        <v>781</v>
      </c>
      <c r="R62" s="305">
        <v>0.2654656696125084</v>
      </c>
      <c r="S62" s="65"/>
    </row>
    <row r="63" spans="1:19" s="19" customFormat="1" ht="12.75">
      <c r="A63" s="334" t="s">
        <v>23</v>
      </c>
      <c r="B63" s="83" t="s">
        <v>55</v>
      </c>
      <c r="C63" s="302">
        <v>7756</v>
      </c>
      <c r="D63" s="303">
        <v>8305</v>
      </c>
      <c r="E63" s="304">
        <v>549</v>
      </c>
      <c r="F63" s="308">
        <v>0.07078390923156275</v>
      </c>
      <c r="G63" s="326">
        <v>52563</v>
      </c>
      <c r="H63" s="303">
        <v>53663</v>
      </c>
      <c r="I63" s="304">
        <v>1100</v>
      </c>
      <c r="J63" s="308">
        <v>0.020927268230504392</v>
      </c>
      <c r="K63" s="326">
        <v>2824</v>
      </c>
      <c r="L63" s="303">
        <v>2836</v>
      </c>
      <c r="M63" s="304">
        <v>12</v>
      </c>
      <c r="N63" s="308">
        <v>0.004249291784702569</v>
      </c>
      <c r="O63" s="328">
        <v>18102</v>
      </c>
      <c r="P63" s="303">
        <v>23055</v>
      </c>
      <c r="Q63" s="304">
        <v>4953</v>
      </c>
      <c r="R63" s="305">
        <v>0.2736161750082864</v>
      </c>
      <c r="S63" s="93"/>
    </row>
    <row r="64" spans="1:19" ht="12.75">
      <c r="A64" s="334"/>
      <c r="B64" s="83" t="s">
        <v>28</v>
      </c>
      <c r="C64" s="302">
        <v>685</v>
      </c>
      <c r="D64" s="303">
        <v>884</v>
      </c>
      <c r="E64" s="304">
        <v>199</v>
      </c>
      <c r="F64" s="308">
        <v>0.2905109489051094</v>
      </c>
      <c r="G64" s="326">
        <v>6029</v>
      </c>
      <c r="H64" s="303">
        <v>5594</v>
      </c>
      <c r="I64" s="304">
        <v>-435</v>
      </c>
      <c r="J64" s="308">
        <v>-0.07215126886714218</v>
      </c>
      <c r="K64" s="326">
        <v>563</v>
      </c>
      <c r="L64" s="303">
        <v>654</v>
      </c>
      <c r="M64" s="304">
        <v>91</v>
      </c>
      <c r="N64" s="308">
        <v>0.1616341030195383</v>
      </c>
      <c r="O64" s="328">
        <v>2020</v>
      </c>
      <c r="P64" s="303">
        <v>1989</v>
      </c>
      <c r="Q64" s="304">
        <v>-31</v>
      </c>
      <c r="R64" s="305">
        <v>-0.01534653465346536</v>
      </c>
      <c r="S64" s="92"/>
    </row>
    <row r="65" spans="1:19" s="21" customFormat="1" ht="12.75">
      <c r="A65" s="334"/>
      <c r="B65" s="119" t="s">
        <v>38</v>
      </c>
      <c r="C65" s="302">
        <v>3859</v>
      </c>
      <c r="D65" s="303">
        <v>4023</v>
      </c>
      <c r="E65" s="304">
        <v>164</v>
      </c>
      <c r="F65" s="308">
        <v>0.0424980564913191</v>
      </c>
      <c r="G65" s="328">
        <v>38503</v>
      </c>
      <c r="H65" s="303">
        <v>37041</v>
      </c>
      <c r="I65" s="304">
        <v>-1462</v>
      </c>
      <c r="J65" s="308">
        <v>-0.03797106718956966</v>
      </c>
      <c r="K65" s="328">
        <v>1080</v>
      </c>
      <c r="L65" s="303">
        <v>1454</v>
      </c>
      <c r="M65" s="304">
        <v>374</v>
      </c>
      <c r="N65" s="308">
        <v>0.3462962962962963</v>
      </c>
      <c r="O65" s="328">
        <v>5095</v>
      </c>
      <c r="P65" s="303">
        <v>6552</v>
      </c>
      <c r="Q65" s="304">
        <v>1457</v>
      </c>
      <c r="R65" s="305">
        <v>0.28596663395485766</v>
      </c>
      <c r="S65" s="65"/>
    </row>
    <row r="66" spans="1:19" s="73" customFormat="1" ht="12.75">
      <c r="A66" s="120" t="s">
        <v>37</v>
      </c>
      <c r="B66" s="100" t="s">
        <v>35</v>
      </c>
      <c r="C66" s="302">
        <v>6881</v>
      </c>
      <c r="D66" s="303">
        <v>7194</v>
      </c>
      <c r="E66" s="304">
        <v>313</v>
      </c>
      <c r="F66" s="308">
        <v>0.045487574480453485</v>
      </c>
      <c r="G66" s="328">
        <v>27746</v>
      </c>
      <c r="H66" s="303">
        <v>32067</v>
      </c>
      <c r="I66" s="304">
        <v>4321</v>
      </c>
      <c r="J66" s="308">
        <v>0.1557341598789015</v>
      </c>
      <c r="K66" s="328">
        <v>1638</v>
      </c>
      <c r="L66" s="303">
        <v>2364</v>
      </c>
      <c r="M66" s="304">
        <v>726</v>
      </c>
      <c r="N66" s="308">
        <v>0.4432234432234432</v>
      </c>
      <c r="O66" s="328">
        <v>6521</v>
      </c>
      <c r="P66" s="303">
        <v>10546</v>
      </c>
      <c r="Q66" s="304">
        <v>4025</v>
      </c>
      <c r="R66" s="305">
        <v>0.6172366201502837</v>
      </c>
      <c r="S66" s="94"/>
    </row>
    <row r="67" spans="1:19" s="19" customFormat="1" ht="12.75">
      <c r="A67" s="334" t="s">
        <v>27</v>
      </c>
      <c r="B67" s="83" t="s">
        <v>56</v>
      </c>
      <c r="C67" s="302">
        <v>2926</v>
      </c>
      <c r="D67" s="303">
        <v>2836</v>
      </c>
      <c r="E67" s="304">
        <v>-90</v>
      </c>
      <c r="F67" s="308">
        <v>-0.03075871496924132</v>
      </c>
      <c r="G67" s="326">
        <v>15911</v>
      </c>
      <c r="H67" s="303">
        <v>16628</v>
      </c>
      <c r="I67" s="304">
        <v>717</v>
      </c>
      <c r="J67" s="308">
        <v>0.045063163848909626</v>
      </c>
      <c r="K67" s="326">
        <v>973</v>
      </c>
      <c r="L67" s="303">
        <v>1280</v>
      </c>
      <c r="M67" s="304">
        <v>307</v>
      </c>
      <c r="N67" s="308">
        <v>0.31551901336073995</v>
      </c>
      <c r="O67" s="328">
        <v>4870</v>
      </c>
      <c r="P67" s="303">
        <v>4640</v>
      </c>
      <c r="Q67" s="304">
        <v>-230</v>
      </c>
      <c r="R67" s="305">
        <v>-0.047227926078028726</v>
      </c>
      <c r="S67" s="93"/>
    </row>
    <row r="68" spans="1:19" s="21" customFormat="1" ht="12.75">
      <c r="A68" s="334"/>
      <c r="B68" s="100" t="s">
        <v>36</v>
      </c>
      <c r="C68" s="302">
        <v>8307</v>
      </c>
      <c r="D68" s="303">
        <v>6310</v>
      </c>
      <c r="E68" s="304">
        <v>-1997</v>
      </c>
      <c r="F68" s="308">
        <v>-0.24039966293487425</v>
      </c>
      <c r="G68" s="328">
        <v>49891</v>
      </c>
      <c r="H68" s="303">
        <v>42631</v>
      </c>
      <c r="I68" s="304">
        <v>-7260</v>
      </c>
      <c r="J68" s="308">
        <v>-0.14551722755607222</v>
      </c>
      <c r="K68" s="328">
        <v>980</v>
      </c>
      <c r="L68" s="303">
        <v>742</v>
      </c>
      <c r="M68" s="304">
        <v>-238</v>
      </c>
      <c r="N68" s="308">
        <v>-0.24285714285714288</v>
      </c>
      <c r="O68" s="328">
        <v>5604</v>
      </c>
      <c r="P68" s="303">
        <v>4805</v>
      </c>
      <c r="Q68" s="304">
        <v>-799</v>
      </c>
      <c r="R68" s="305">
        <v>-0.14257673090649536</v>
      </c>
      <c r="S68" s="65"/>
    </row>
    <row r="69" spans="1:19" s="19" customFormat="1" ht="12.75">
      <c r="A69" s="334" t="s">
        <v>25</v>
      </c>
      <c r="B69" s="83" t="s">
        <v>57</v>
      </c>
      <c r="C69" s="302">
        <v>399</v>
      </c>
      <c r="D69" s="303">
        <v>415</v>
      </c>
      <c r="E69" s="304">
        <v>16</v>
      </c>
      <c r="F69" s="308">
        <v>0.040100250626566414</v>
      </c>
      <c r="G69" s="326">
        <v>1388</v>
      </c>
      <c r="H69" s="303">
        <v>989</v>
      </c>
      <c r="I69" s="304">
        <v>-399</v>
      </c>
      <c r="J69" s="308">
        <v>-0.28746397694524495</v>
      </c>
      <c r="K69" s="326">
        <v>144</v>
      </c>
      <c r="L69" s="303">
        <v>154</v>
      </c>
      <c r="M69" s="304">
        <v>10</v>
      </c>
      <c r="N69" s="308">
        <v>0.06944444444444442</v>
      </c>
      <c r="O69" s="328">
        <v>294</v>
      </c>
      <c r="P69" s="303">
        <v>264</v>
      </c>
      <c r="Q69" s="304">
        <v>-30</v>
      </c>
      <c r="R69" s="305">
        <v>-0.10204081632653061</v>
      </c>
      <c r="S69" s="93"/>
    </row>
    <row r="70" spans="1:19" s="74" customFormat="1" ht="12.75">
      <c r="A70" s="335"/>
      <c r="B70" s="84" t="s">
        <v>29</v>
      </c>
      <c r="C70" s="329">
        <v>15428</v>
      </c>
      <c r="D70" s="312">
        <v>17953</v>
      </c>
      <c r="E70" s="313">
        <v>2525</v>
      </c>
      <c r="F70" s="317">
        <v>0.16366346901737105</v>
      </c>
      <c r="G70" s="330">
        <v>87489</v>
      </c>
      <c r="H70" s="312">
        <v>104620</v>
      </c>
      <c r="I70" s="313">
        <v>17131</v>
      </c>
      <c r="J70" s="317">
        <v>0.19580747293945522</v>
      </c>
      <c r="K70" s="330">
        <v>1401</v>
      </c>
      <c r="L70" s="312">
        <v>1721</v>
      </c>
      <c r="M70" s="313">
        <v>320</v>
      </c>
      <c r="N70" s="317">
        <v>0.22840827980014278</v>
      </c>
      <c r="O70" s="330">
        <v>4407</v>
      </c>
      <c r="P70" s="312">
        <v>5571</v>
      </c>
      <c r="Q70" s="313">
        <v>1164</v>
      </c>
      <c r="R70" s="314">
        <v>0.26412525527569786</v>
      </c>
      <c r="S70" s="96"/>
    </row>
    <row r="71" spans="1:19" s="37" customFormat="1" ht="12">
      <c r="A71" s="35"/>
      <c r="B71" s="99" t="s">
        <v>6</v>
      </c>
      <c r="C71" s="318">
        <v>80100</v>
      </c>
      <c r="D71" s="319">
        <v>82961</v>
      </c>
      <c r="E71" s="319">
        <v>2861</v>
      </c>
      <c r="F71" s="320">
        <v>0.035717852684144846</v>
      </c>
      <c r="G71" s="321">
        <v>516550</v>
      </c>
      <c r="H71" s="319">
        <v>541264</v>
      </c>
      <c r="I71" s="319">
        <v>24714</v>
      </c>
      <c r="J71" s="322">
        <v>0.047844351950440345</v>
      </c>
      <c r="K71" s="321">
        <v>16657</v>
      </c>
      <c r="L71" s="319">
        <v>19597</v>
      </c>
      <c r="M71" s="319">
        <v>2940</v>
      </c>
      <c r="N71" s="320">
        <v>0.1765023713753977</v>
      </c>
      <c r="O71" s="321">
        <v>80400</v>
      </c>
      <c r="P71" s="319">
        <v>95893</v>
      </c>
      <c r="Q71" s="319">
        <v>15493</v>
      </c>
      <c r="R71" s="323">
        <v>0.1926990049751245</v>
      </c>
      <c r="S71" s="95"/>
    </row>
    <row r="72" spans="2:18" s="5" customFormat="1" ht="12.75">
      <c r="B72" s="10"/>
      <c r="C72" s="11"/>
      <c r="D72" s="11"/>
      <c r="E72" s="11"/>
      <c r="F72" s="24"/>
      <c r="G72" s="11"/>
      <c r="H72" s="11"/>
      <c r="I72" s="11"/>
      <c r="J72" s="24"/>
      <c r="K72" s="11"/>
      <c r="L72" s="11"/>
      <c r="M72" s="11"/>
      <c r="N72" s="24"/>
      <c r="O72" s="11"/>
      <c r="P72" s="11"/>
      <c r="Q72" s="11"/>
      <c r="R72" s="24"/>
    </row>
  </sheetData>
  <mergeCells count="36">
    <mergeCell ref="A19:A26"/>
    <mergeCell ref="A27:A29"/>
    <mergeCell ref="A31:A32"/>
    <mergeCell ref="A33:A34"/>
    <mergeCell ref="A6:A8"/>
    <mergeCell ref="A9:A10"/>
    <mergeCell ref="A11:A15"/>
    <mergeCell ref="A16:A18"/>
    <mergeCell ref="A1:R1"/>
    <mergeCell ref="A2:R2"/>
    <mergeCell ref="K3:R3"/>
    <mergeCell ref="C4:F4"/>
    <mergeCell ref="G4:J4"/>
    <mergeCell ref="K4:N4"/>
    <mergeCell ref="O4:R4"/>
    <mergeCell ref="B3:B5"/>
    <mergeCell ref="A3:A5"/>
    <mergeCell ref="C3:J3"/>
    <mergeCell ref="A37:R37"/>
    <mergeCell ref="A38:R38"/>
    <mergeCell ref="A39:A41"/>
    <mergeCell ref="B39:B41"/>
    <mergeCell ref="C39:J39"/>
    <mergeCell ref="K39:R39"/>
    <mergeCell ref="C40:F40"/>
    <mergeCell ref="G40:J40"/>
    <mergeCell ref="K40:N40"/>
    <mergeCell ref="O40:R40"/>
    <mergeCell ref="A42:A44"/>
    <mergeCell ref="A45:A46"/>
    <mergeCell ref="A47:A51"/>
    <mergeCell ref="A52:A54"/>
    <mergeCell ref="A55:A62"/>
    <mergeCell ref="A63:A65"/>
    <mergeCell ref="A67:A68"/>
    <mergeCell ref="A69:A70"/>
  </mergeCells>
  <printOptions horizontalCentered="1" verticalCentered="1"/>
  <pageMargins left="0.1968503937007874" right="0.2362204724409449" top="0.35433070866141736" bottom="0.5511811023622047" header="0.15748031496062992" footer="0.31496062992125984"/>
  <pageSetup horizontalDpi="600" verticalDpi="600" orientation="landscape" paperSize="9" scale="90" r:id="rId1"/>
  <headerFooter alignWithMargins="0">
    <oddHeader>&amp;C&amp;"Comic Sans MS,Bold"Regione Siciliana - Assessorato Turismo - Osservatorio Turistico</oddHeader>
    <oddFooter>&amp;L&amp;"Comic Sans MS,Regular Corsivo"&amp;8server &amp;F&amp;A&amp;C&amp;"Comic Sans MS,Regular"&amp;9In caso di utilizzo dei dati, pregasi citare la fonte&amp;R&amp;"Comic Sans MS,Regular"Pagina &amp;P di &amp;N</oddFooter>
  </headerFooter>
  <rowBreaks count="1" manualBreakCount="1">
    <brk id="35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C72"/>
  <sheetViews>
    <sheetView zoomScale="75" zoomScaleNormal="75" workbookViewId="0" topLeftCell="A1">
      <pane xSplit="2" ySplit="5" topLeftCell="G24" activePane="bottomRight" state="frozen"/>
      <selection pane="topLeft" activeCell="C42" sqref="C42:R71"/>
      <selection pane="topRight" activeCell="C42" sqref="C42:R71"/>
      <selection pane="bottomLeft" activeCell="C42" sqref="C42:R71"/>
      <selection pane="bottomRight" activeCell="C42" sqref="C42:R71"/>
    </sheetView>
  </sheetViews>
  <sheetFormatPr defaultColWidth="9.625" defaultRowHeight="12.75"/>
  <cols>
    <col min="1" max="1" width="6.00390625" style="3" bestFit="1" customWidth="1"/>
    <col min="2" max="2" width="18.375" style="8" customWidth="1"/>
    <col min="3" max="3" width="9.625" style="9" customWidth="1"/>
    <col min="4" max="4" width="9.625" style="7" customWidth="1"/>
    <col min="5" max="5" width="8.75390625" style="7" customWidth="1"/>
    <col min="6" max="6" width="11.125" style="25" customWidth="1"/>
    <col min="7" max="8" width="9.625" style="7" customWidth="1"/>
    <col min="9" max="9" width="8.75390625" style="7" customWidth="1"/>
    <col min="10" max="10" width="11.125" style="25" customWidth="1"/>
    <col min="11" max="12" width="9.625" style="7" customWidth="1"/>
    <col min="13" max="13" width="8.75390625" style="7" customWidth="1"/>
    <col min="14" max="14" width="11.125" style="25" customWidth="1"/>
    <col min="15" max="16" width="9.625" style="7" customWidth="1"/>
    <col min="17" max="17" width="11.625" style="7" customWidth="1"/>
    <col min="18" max="18" width="11.125" style="25" customWidth="1"/>
    <col min="19" max="16384" width="9.625" style="3" customWidth="1"/>
  </cols>
  <sheetData>
    <row r="1" spans="1:55" s="1" customFormat="1" ht="19.5" thickBot="1" thickTop="1">
      <c r="A1" s="338" t="s">
        <v>58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40"/>
      <c r="S1" s="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16" customFormat="1" ht="15.75">
      <c r="A2" s="341" t="s">
        <v>15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  <c r="S2" s="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s="2" customFormat="1" ht="12.75" customHeight="1">
      <c r="A3" s="344" t="s">
        <v>19</v>
      </c>
      <c r="B3" s="347" t="s">
        <v>5</v>
      </c>
      <c r="C3" s="349" t="s">
        <v>2</v>
      </c>
      <c r="D3" s="350"/>
      <c r="E3" s="350"/>
      <c r="F3" s="350"/>
      <c r="G3" s="350"/>
      <c r="H3" s="350"/>
      <c r="I3" s="350"/>
      <c r="J3" s="351"/>
      <c r="K3" s="352" t="s">
        <v>4</v>
      </c>
      <c r="L3" s="353"/>
      <c r="M3" s="353"/>
      <c r="N3" s="353"/>
      <c r="O3" s="353"/>
      <c r="P3" s="353"/>
      <c r="Q3" s="353"/>
      <c r="R3" s="354"/>
      <c r="S3" s="1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12.75">
      <c r="A4" s="345"/>
      <c r="B4" s="333"/>
      <c r="C4" s="355" t="s">
        <v>0</v>
      </c>
      <c r="D4" s="355"/>
      <c r="E4" s="355"/>
      <c r="F4" s="355"/>
      <c r="G4" s="355" t="s">
        <v>1</v>
      </c>
      <c r="H4" s="355"/>
      <c r="I4" s="355"/>
      <c r="J4" s="356"/>
      <c r="K4" s="357" t="s">
        <v>0</v>
      </c>
      <c r="L4" s="355"/>
      <c r="M4" s="355"/>
      <c r="N4" s="355"/>
      <c r="O4" s="355" t="s">
        <v>1</v>
      </c>
      <c r="P4" s="355"/>
      <c r="Q4" s="355"/>
      <c r="R4" s="358"/>
      <c r="S4" s="1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s="77" customFormat="1" ht="13.5" thickBot="1">
      <c r="A5" s="346"/>
      <c r="B5" s="348"/>
      <c r="C5" s="26">
        <v>1998</v>
      </c>
      <c r="D5" s="27">
        <v>1999</v>
      </c>
      <c r="E5" s="28" t="s">
        <v>61</v>
      </c>
      <c r="F5" s="28" t="s">
        <v>3</v>
      </c>
      <c r="G5" s="26">
        <v>1998</v>
      </c>
      <c r="H5" s="29">
        <v>1999</v>
      </c>
      <c r="I5" s="28" t="s">
        <v>61</v>
      </c>
      <c r="J5" s="128" t="s">
        <v>3</v>
      </c>
      <c r="K5" s="30">
        <v>1998</v>
      </c>
      <c r="L5" s="27">
        <v>1999</v>
      </c>
      <c r="M5" s="28" t="s">
        <v>61</v>
      </c>
      <c r="N5" s="28" t="s">
        <v>3</v>
      </c>
      <c r="O5" s="26">
        <v>1998</v>
      </c>
      <c r="P5" s="29">
        <v>1999</v>
      </c>
      <c r="Q5" s="28" t="s">
        <v>61</v>
      </c>
      <c r="R5" s="31" t="s">
        <v>3</v>
      </c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</row>
    <row r="6" spans="1:55" s="19" customFormat="1" ht="13.5" thickTop="1">
      <c r="A6" s="363" t="s">
        <v>21</v>
      </c>
      <c r="B6" s="82" t="s">
        <v>39</v>
      </c>
      <c r="C6" s="122">
        <v>12768</v>
      </c>
      <c r="D6" s="105">
        <v>13635</v>
      </c>
      <c r="E6" s="117">
        <v>867</v>
      </c>
      <c r="F6" s="133">
        <v>0.06790413533834583</v>
      </c>
      <c r="G6" s="104">
        <v>21614</v>
      </c>
      <c r="H6" s="105">
        <v>21081</v>
      </c>
      <c r="I6" s="117">
        <v>-533</v>
      </c>
      <c r="J6" s="129">
        <v>-0.024659942629777</v>
      </c>
      <c r="K6" s="104">
        <v>17027</v>
      </c>
      <c r="L6" s="105">
        <v>17773</v>
      </c>
      <c r="M6" s="117">
        <v>746</v>
      </c>
      <c r="N6" s="133">
        <v>0.04381276795677458</v>
      </c>
      <c r="O6" s="39">
        <v>22037</v>
      </c>
      <c r="P6" s="105">
        <v>21723</v>
      </c>
      <c r="Q6" s="117">
        <v>-314</v>
      </c>
      <c r="R6" s="118">
        <v>-0.01424876344329995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4" customFormat="1" ht="12.75">
      <c r="A7" s="337"/>
      <c r="B7" s="83" t="s">
        <v>40</v>
      </c>
      <c r="C7" s="123">
        <v>8600</v>
      </c>
      <c r="D7" s="38">
        <v>12121</v>
      </c>
      <c r="E7" s="6">
        <v>3521</v>
      </c>
      <c r="F7" s="134">
        <v>0.40941860465116275</v>
      </c>
      <c r="G7" s="39">
        <v>97573</v>
      </c>
      <c r="H7" s="38">
        <v>67497</v>
      </c>
      <c r="I7" s="6">
        <v>-30076</v>
      </c>
      <c r="J7" s="130">
        <v>-0.3082410092956043</v>
      </c>
      <c r="K7" s="39">
        <v>1921</v>
      </c>
      <c r="L7" s="38">
        <v>1882</v>
      </c>
      <c r="M7" s="6">
        <v>-39</v>
      </c>
      <c r="N7" s="134">
        <v>-0.020301926080166566</v>
      </c>
      <c r="O7" s="39">
        <v>14434</v>
      </c>
      <c r="P7" s="38">
        <v>17482</v>
      </c>
      <c r="Q7" s="6">
        <v>3048</v>
      </c>
      <c r="R7" s="134">
        <v>0.21116807537758064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21" customFormat="1" ht="12.75">
      <c r="A8" s="362"/>
      <c r="B8" s="84" t="s">
        <v>30</v>
      </c>
      <c r="C8" s="124">
        <v>3349</v>
      </c>
      <c r="D8" s="38">
        <v>3402</v>
      </c>
      <c r="E8" s="6">
        <v>53</v>
      </c>
      <c r="F8" s="134">
        <v>0.015825619587936712</v>
      </c>
      <c r="G8" s="40">
        <v>5554</v>
      </c>
      <c r="H8" s="38">
        <v>13039</v>
      </c>
      <c r="I8" s="6">
        <v>7485</v>
      </c>
      <c r="J8" s="130">
        <v>1.3476773496579044</v>
      </c>
      <c r="K8" s="40">
        <v>1603</v>
      </c>
      <c r="L8" s="38">
        <v>1348</v>
      </c>
      <c r="M8" s="6">
        <v>-255</v>
      </c>
      <c r="N8" s="134">
        <v>-0.1590767311291329</v>
      </c>
      <c r="O8" s="39">
        <v>2142</v>
      </c>
      <c r="P8" s="38">
        <v>3645</v>
      </c>
      <c r="Q8" s="6">
        <v>1503</v>
      </c>
      <c r="R8" s="134">
        <v>0.7016806722689075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19" customFormat="1" ht="12.75">
      <c r="A9" s="361" t="s">
        <v>26</v>
      </c>
      <c r="B9" s="85" t="s">
        <v>41</v>
      </c>
      <c r="C9" s="123">
        <v>697</v>
      </c>
      <c r="D9" s="38">
        <v>724</v>
      </c>
      <c r="E9" s="6">
        <v>27</v>
      </c>
      <c r="F9" s="134">
        <v>0.038737446197991465</v>
      </c>
      <c r="G9" s="39">
        <v>3464</v>
      </c>
      <c r="H9" s="38">
        <v>3619</v>
      </c>
      <c r="I9" s="6">
        <v>155</v>
      </c>
      <c r="J9" s="130">
        <v>0.044745958429561306</v>
      </c>
      <c r="K9" s="39">
        <v>70</v>
      </c>
      <c r="L9" s="38">
        <v>107</v>
      </c>
      <c r="M9" s="6">
        <v>37</v>
      </c>
      <c r="N9" s="134">
        <v>0.5285714285714285</v>
      </c>
      <c r="O9" s="39">
        <v>252</v>
      </c>
      <c r="P9" s="38">
        <v>168</v>
      </c>
      <c r="Q9" s="6">
        <v>-84</v>
      </c>
      <c r="R9" s="134">
        <v>-0.33333333333333337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21" customFormat="1" ht="12.75">
      <c r="A10" s="335"/>
      <c r="B10" s="86" t="s">
        <v>31</v>
      </c>
      <c r="C10" s="124">
        <v>2460</v>
      </c>
      <c r="D10" s="38">
        <v>2579</v>
      </c>
      <c r="E10" s="6">
        <v>119</v>
      </c>
      <c r="F10" s="134">
        <v>0.04837398373983737</v>
      </c>
      <c r="G10" s="40">
        <v>7763</v>
      </c>
      <c r="H10" s="38">
        <v>9233</v>
      </c>
      <c r="I10" s="6">
        <v>1470</v>
      </c>
      <c r="J10" s="130">
        <v>0.18935978358881878</v>
      </c>
      <c r="K10" s="40">
        <v>736</v>
      </c>
      <c r="L10" s="38">
        <v>647</v>
      </c>
      <c r="M10" s="6">
        <v>-89</v>
      </c>
      <c r="N10" s="134">
        <v>-0.12092391304347827</v>
      </c>
      <c r="O10" s="39">
        <v>1177</v>
      </c>
      <c r="P10" s="38">
        <v>748</v>
      </c>
      <c r="Q10" s="6">
        <v>-429</v>
      </c>
      <c r="R10" s="134">
        <v>-0.36448598130841126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19" customFormat="1" ht="12.75">
      <c r="A11" s="361" t="s">
        <v>20</v>
      </c>
      <c r="B11" s="85" t="s">
        <v>42</v>
      </c>
      <c r="C11" s="123">
        <v>9601</v>
      </c>
      <c r="D11" s="38">
        <v>12443</v>
      </c>
      <c r="E11" s="6">
        <v>2842</v>
      </c>
      <c r="F11" s="134">
        <v>0.2960108322049786</v>
      </c>
      <c r="G11" s="39">
        <v>31378</v>
      </c>
      <c r="H11" s="38">
        <v>33817</v>
      </c>
      <c r="I11" s="6">
        <v>2439</v>
      </c>
      <c r="J11" s="130">
        <v>0.07772961947861567</v>
      </c>
      <c r="K11" s="39">
        <v>3370</v>
      </c>
      <c r="L11" s="38">
        <v>5013</v>
      </c>
      <c r="M11" s="6">
        <v>1643</v>
      </c>
      <c r="N11" s="134">
        <v>0.48753709198813056</v>
      </c>
      <c r="O11" s="286">
        <v>8624</v>
      </c>
      <c r="P11" s="38">
        <v>12486</v>
      </c>
      <c r="Q11" s="6">
        <v>3862</v>
      </c>
      <c r="R11" s="134">
        <v>0.44782003710575147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s="334"/>
      <c r="B12" s="83" t="s">
        <v>43</v>
      </c>
      <c r="C12" s="123">
        <v>969</v>
      </c>
      <c r="D12" s="38">
        <v>424</v>
      </c>
      <c r="E12" s="6">
        <v>-545</v>
      </c>
      <c r="F12" s="134">
        <v>-0.5624355005159959</v>
      </c>
      <c r="G12" s="39">
        <v>1434</v>
      </c>
      <c r="H12" s="38">
        <v>926</v>
      </c>
      <c r="I12" s="6">
        <v>-508</v>
      </c>
      <c r="J12" s="130">
        <v>-0.3542538354253836</v>
      </c>
      <c r="K12" s="39">
        <v>913</v>
      </c>
      <c r="L12" s="38">
        <v>108</v>
      </c>
      <c r="M12" s="6">
        <v>-805</v>
      </c>
      <c r="N12" s="134">
        <v>-0.8817086527929902</v>
      </c>
      <c r="O12" s="39">
        <v>973</v>
      </c>
      <c r="P12" s="38">
        <v>149</v>
      </c>
      <c r="Q12" s="6">
        <v>-824</v>
      </c>
      <c r="R12" s="134">
        <v>-0.8468653648509763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2.75">
      <c r="A13" s="334"/>
      <c r="B13" s="83" t="s">
        <v>44</v>
      </c>
      <c r="C13" s="123">
        <v>14782</v>
      </c>
      <c r="D13" s="38">
        <v>14900</v>
      </c>
      <c r="E13" s="6">
        <v>118</v>
      </c>
      <c r="F13" s="134">
        <v>0.00798268163983229</v>
      </c>
      <c r="G13" s="39">
        <v>37551</v>
      </c>
      <c r="H13" s="38">
        <v>35029</v>
      </c>
      <c r="I13" s="6">
        <v>-2522</v>
      </c>
      <c r="J13" s="130">
        <v>-0.06716199302282233</v>
      </c>
      <c r="K13" s="39">
        <v>8070</v>
      </c>
      <c r="L13" s="38">
        <v>8135</v>
      </c>
      <c r="M13" s="6">
        <v>65</v>
      </c>
      <c r="N13" s="134">
        <v>0.008054522924411334</v>
      </c>
      <c r="O13" s="39">
        <v>19682</v>
      </c>
      <c r="P13" s="38">
        <v>17422</v>
      </c>
      <c r="Q13" s="6">
        <v>-2260</v>
      </c>
      <c r="R13" s="134">
        <v>-0.11482572909257194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2.75">
      <c r="A14" s="334"/>
      <c r="B14" s="83" t="s">
        <v>45</v>
      </c>
      <c r="C14" s="123">
        <v>845</v>
      </c>
      <c r="D14" s="38">
        <v>1163</v>
      </c>
      <c r="E14" s="6">
        <v>318</v>
      </c>
      <c r="F14" s="134">
        <v>0.3763313609467456</v>
      </c>
      <c r="G14" s="39">
        <v>1675</v>
      </c>
      <c r="H14" s="38">
        <v>1917</v>
      </c>
      <c r="I14" s="6">
        <v>242</v>
      </c>
      <c r="J14" s="130">
        <v>0.1444776119402984</v>
      </c>
      <c r="K14" s="39">
        <v>221</v>
      </c>
      <c r="L14" s="38">
        <v>535</v>
      </c>
      <c r="M14" s="6">
        <v>314</v>
      </c>
      <c r="N14" s="134">
        <v>1.4208144796380089</v>
      </c>
      <c r="O14" s="39">
        <v>898</v>
      </c>
      <c r="P14" s="38">
        <v>1520</v>
      </c>
      <c r="Q14" s="6">
        <v>622</v>
      </c>
      <c r="R14" s="134">
        <v>0.6926503340757237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s="21" customFormat="1" ht="12.75">
      <c r="A15" s="335"/>
      <c r="B15" s="84" t="s">
        <v>32</v>
      </c>
      <c r="C15" s="124">
        <v>6917</v>
      </c>
      <c r="D15" s="38">
        <v>6915</v>
      </c>
      <c r="E15" s="6">
        <v>-2</v>
      </c>
      <c r="F15" s="134">
        <v>-0.00028914269191848696</v>
      </c>
      <c r="G15" s="40">
        <v>16547</v>
      </c>
      <c r="H15" s="38">
        <v>17482</v>
      </c>
      <c r="I15" s="6">
        <v>935</v>
      </c>
      <c r="J15" s="130">
        <v>0.056505711005016</v>
      </c>
      <c r="K15" s="40">
        <v>2788</v>
      </c>
      <c r="L15" s="38">
        <v>3471</v>
      </c>
      <c r="M15" s="6">
        <v>683</v>
      </c>
      <c r="N15" s="134">
        <v>0.24497847919655658</v>
      </c>
      <c r="O15" s="39">
        <v>6777</v>
      </c>
      <c r="P15" s="38">
        <v>8987</v>
      </c>
      <c r="Q15" s="6">
        <v>2210</v>
      </c>
      <c r="R15" s="134">
        <v>0.32610299542570464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19" customFormat="1" ht="12.75">
      <c r="A16" s="361" t="s">
        <v>24</v>
      </c>
      <c r="B16" s="85" t="s">
        <v>46</v>
      </c>
      <c r="C16" s="123">
        <v>1132</v>
      </c>
      <c r="D16" s="38">
        <v>909</v>
      </c>
      <c r="E16" s="6">
        <v>-223</v>
      </c>
      <c r="F16" s="134">
        <v>-0.19699646643109536</v>
      </c>
      <c r="G16" s="39">
        <v>2187</v>
      </c>
      <c r="H16" s="38">
        <v>1422</v>
      </c>
      <c r="I16" s="6">
        <v>-765</v>
      </c>
      <c r="J16" s="130">
        <v>-0.34979423868312753</v>
      </c>
      <c r="K16" s="39">
        <v>831</v>
      </c>
      <c r="L16" s="38">
        <v>694</v>
      </c>
      <c r="M16" s="6">
        <v>-137</v>
      </c>
      <c r="N16" s="134">
        <v>-0.16486161251504217</v>
      </c>
      <c r="O16" s="39">
        <v>1555</v>
      </c>
      <c r="P16" s="38">
        <v>968</v>
      </c>
      <c r="Q16" s="6">
        <v>-587</v>
      </c>
      <c r="R16" s="134">
        <v>-0.377491961414791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334"/>
      <c r="B17" s="83" t="s">
        <v>47</v>
      </c>
      <c r="C17" s="123">
        <v>782</v>
      </c>
      <c r="D17" s="38">
        <v>1098</v>
      </c>
      <c r="E17" s="6">
        <v>316</v>
      </c>
      <c r="F17" s="134">
        <v>0.40409207161125327</v>
      </c>
      <c r="G17" s="39">
        <v>3075</v>
      </c>
      <c r="H17" s="38">
        <v>2148</v>
      </c>
      <c r="I17" s="6">
        <v>-927</v>
      </c>
      <c r="J17" s="130">
        <v>-0.3014634146341464</v>
      </c>
      <c r="K17" s="39">
        <v>1320</v>
      </c>
      <c r="L17" s="38">
        <v>1746</v>
      </c>
      <c r="M17" s="6">
        <v>426</v>
      </c>
      <c r="N17" s="134">
        <v>0.32272727272727275</v>
      </c>
      <c r="O17" s="39">
        <v>1500</v>
      </c>
      <c r="P17" s="38">
        <v>1896</v>
      </c>
      <c r="Q17" s="6">
        <v>396</v>
      </c>
      <c r="R17" s="134">
        <v>0.264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21" customFormat="1" ht="12.75">
      <c r="A18" s="335"/>
      <c r="B18" s="84" t="s">
        <v>33</v>
      </c>
      <c r="C18" s="124">
        <v>800</v>
      </c>
      <c r="D18" s="38">
        <v>996</v>
      </c>
      <c r="E18" s="6">
        <v>196</v>
      </c>
      <c r="F18" s="134">
        <v>0.245</v>
      </c>
      <c r="G18" s="40">
        <v>2777</v>
      </c>
      <c r="H18" s="38">
        <v>2679</v>
      </c>
      <c r="I18" s="6">
        <v>-98</v>
      </c>
      <c r="J18" s="130">
        <v>-0.03528988116672671</v>
      </c>
      <c r="K18" s="40">
        <v>93</v>
      </c>
      <c r="L18" s="38">
        <v>145</v>
      </c>
      <c r="M18" s="6">
        <v>52</v>
      </c>
      <c r="N18" s="134">
        <v>0.5591397849462365</v>
      </c>
      <c r="O18" s="39">
        <v>348</v>
      </c>
      <c r="P18" s="38">
        <v>306</v>
      </c>
      <c r="Q18" s="6">
        <v>-42</v>
      </c>
      <c r="R18" s="134">
        <v>-0.12068965517241381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19" customFormat="1" ht="12.75">
      <c r="A19" s="361" t="s">
        <v>22</v>
      </c>
      <c r="B19" s="85" t="s">
        <v>48</v>
      </c>
      <c r="C19" s="123">
        <v>1671</v>
      </c>
      <c r="D19" s="38">
        <v>1636</v>
      </c>
      <c r="E19" s="6">
        <v>-35</v>
      </c>
      <c r="F19" s="134">
        <v>-0.020945541591861128</v>
      </c>
      <c r="G19" s="39">
        <v>4133</v>
      </c>
      <c r="H19" s="38">
        <v>4115</v>
      </c>
      <c r="I19" s="6">
        <v>-18</v>
      </c>
      <c r="J19" s="130">
        <v>-0.004355189934672099</v>
      </c>
      <c r="K19" s="39">
        <v>644</v>
      </c>
      <c r="L19" s="38">
        <v>729</v>
      </c>
      <c r="M19" s="6">
        <v>85</v>
      </c>
      <c r="N19" s="134">
        <v>0.13198757763975166</v>
      </c>
      <c r="O19" s="39">
        <v>903</v>
      </c>
      <c r="P19" s="38">
        <v>988</v>
      </c>
      <c r="Q19" s="6">
        <v>85</v>
      </c>
      <c r="R19" s="134">
        <v>0.09413067552602428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2.75">
      <c r="A20" s="334"/>
      <c r="B20" s="83" t="s">
        <v>49</v>
      </c>
      <c r="C20" s="123">
        <v>10158</v>
      </c>
      <c r="D20" s="38">
        <v>10081</v>
      </c>
      <c r="E20" s="6">
        <v>-77</v>
      </c>
      <c r="F20" s="134">
        <v>-0.007580232329198688</v>
      </c>
      <c r="G20" s="39">
        <v>42219</v>
      </c>
      <c r="H20" s="38">
        <v>45030</v>
      </c>
      <c r="I20" s="6">
        <v>2811</v>
      </c>
      <c r="J20" s="130">
        <v>0.06658139700135002</v>
      </c>
      <c r="K20" s="39">
        <v>14629</v>
      </c>
      <c r="L20" s="38">
        <v>13835</v>
      </c>
      <c r="M20" s="6">
        <v>-794</v>
      </c>
      <c r="N20" s="134">
        <v>-0.05427575364003012</v>
      </c>
      <c r="O20" s="39">
        <v>69254</v>
      </c>
      <c r="P20" s="38">
        <v>69305</v>
      </c>
      <c r="Q20" s="6">
        <v>51</v>
      </c>
      <c r="R20" s="134">
        <v>0.0007364195569929954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2.75">
      <c r="A21" s="334"/>
      <c r="B21" s="83" t="s">
        <v>50</v>
      </c>
      <c r="C21" s="123">
        <v>5627</v>
      </c>
      <c r="D21" s="38">
        <v>5531</v>
      </c>
      <c r="E21" s="6">
        <v>-96</v>
      </c>
      <c r="F21" s="134">
        <v>-0.01706060067531545</v>
      </c>
      <c r="G21" s="39">
        <v>25843</v>
      </c>
      <c r="H21" s="38">
        <v>29025</v>
      </c>
      <c r="I21" s="6">
        <v>3182</v>
      </c>
      <c r="J21" s="130">
        <v>0.12312811980033267</v>
      </c>
      <c r="K21" s="39">
        <v>4042</v>
      </c>
      <c r="L21" s="38">
        <v>4857</v>
      </c>
      <c r="M21" s="6">
        <v>815</v>
      </c>
      <c r="N21" s="134">
        <v>0.20163285502226613</v>
      </c>
      <c r="O21" s="39">
        <v>14818</v>
      </c>
      <c r="P21" s="38">
        <v>18081</v>
      </c>
      <c r="Q21" s="6">
        <v>3263</v>
      </c>
      <c r="R21" s="134">
        <v>0.22020515589148326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2.75">
      <c r="A22" s="334"/>
      <c r="B22" s="83" t="s">
        <v>51</v>
      </c>
      <c r="C22" s="123">
        <v>7522</v>
      </c>
      <c r="D22" s="38">
        <v>6533</v>
      </c>
      <c r="E22" s="6">
        <v>-989</v>
      </c>
      <c r="F22" s="134">
        <v>-0.13148098909864403</v>
      </c>
      <c r="G22" s="39">
        <v>15804</v>
      </c>
      <c r="H22" s="38">
        <v>14796</v>
      </c>
      <c r="I22" s="6">
        <v>-1008</v>
      </c>
      <c r="J22" s="130">
        <v>-0.0637813211845103</v>
      </c>
      <c r="K22" s="39">
        <v>2213</v>
      </c>
      <c r="L22" s="38">
        <v>2049</v>
      </c>
      <c r="M22" s="6">
        <v>-164</v>
      </c>
      <c r="N22" s="134">
        <v>-0.0741075463172165</v>
      </c>
      <c r="O22" s="39">
        <v>3923</v>
      </c>
      <c r="P22" s="38">
        <v>3864</v>
      </c>
      <c r="Q22" s="6">
        <v>-59</v>
      </c>
      <c r="R22" s="134">
        <v>-0.015039510578638837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2.75">
      <c r="A23" s="334"/>
      <c r="B23" s="83" t="s">
        <v>54</v>
      </c>
      <c r="C23" s="123">
        <v>4121</v>
      </c>
      <c r="D23" s="38">
        <v>3804</v>
      </c>
      <c r="E23" s="6">
        <v>-317</v>
      </c>
      <c r="F23" s="134">
        <v>-0.07692307692307687</v>
      </c>
      <c r="G23" s="39">
        <v>10856</v>
      </c>
      <c r="H23" s="38">
        <v>8252</v>
      </c>
      <c r="I23" s="6">
        <v>-2604</v>
      </c>
      <c r="J23" s="130">
        <v>-0.23986735445836405</v>
      </c>
      <c r="K23" s="39">
        <v>1080</v>
      </c>
      <c r="L23" s="38">
        <v>1399</v>
      </c>
      <c r="M23" s="6">
        <v>319</v>
      </c>
      <c r="N23" s="134">
        <v>0.2953703703703703</v>
      </c>
      <c r="O23" s="39">
        <v>1652</v>
      </c>
      <c r="P23" s="38">
        <v>2039</v>
      </c>
      <c r="Q23" s="6">
        <v>387</v>
      </c>
      <c r="R23" s="134">
        <v>0.2342615012106537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2.75">
      <c r="A24" s="334"/>
      <c r="B24" s="83" t="s">
        <v>52</v>
      </c>
      <c r="C24" s="123">
        <v>554</v>
      </c>
      <c r="D24" s="38">
        <v>911</v>
      </c>
      <c r="E24" s="6">
        <v>357</v>
      </c>
      <c r="F24" s="134">
        <v>0.644404332129964</v>
      </c>
      <c r="G24" s="39">
        <v>5071</v>
      </c>
      <c r="H24" s="38">
        <v>4311</v>
      </c>
      <c r="I24" s="6">
        <v>-760</v>
      </c>
      <c r="J24" s="130">
        <v>-0.14987182015381584</v>
      </c>
      <c r="K24" s="39">
        <v>153</v>
      </c>
      <c r="L24" s="38">
        <v>73</v>
      </c>
      <c r="M24" s="6">
        <v>-80</v>
      </c>
      <c r="N24" s="134">
        <v>-0.522875816993464</v>
      </c>
      <c r="O24" s="39">
        <v>653</v>
      </c>
      <c r="P24" s="38">
        <v>269</v>
      </c>
      <c r="Q24" s="6">
        <v>-384</v>
      </c>
      <c r="R24" s="134">
        <v>-0.5880551301684533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2.75">
      <c r="A25" s="334"/>
      <c r="B25" s="87" t="s">
        <v>53</v>
      </c>
      <c r="C25" s="124">
        <v>8374</v>
      </c>
      <c r="D25" s="38">
        <v>7809</v>
      </c>
      <c r="E25" s="6">
        <v>-565</v>
      </c>
      <c r="F25" s="134">
        <v>-0.06747074277525678</v>
      </c>
      <c r="G25" s="40">
        <v>22568</v>
      </c>
      <c r="H25" s="38">
        <v>19678</v>
      </c>
      <c r="I25" s="6">
        <v>-2890</v>
      </c>
      <c r="J25" s="130">
        <v>-0.12805742644452323</v>
      </c>
      <c r="K25" s="40">
        <v>18556</v>
      </c>
      <c r="L25" s="38">
        <v>20500</v>
      </c>
      <c r="M25" s="6">
        <v>1944</v>
      </c>
      <c r="N25" s="134">
        <v>0.10476395774951497</v>
      </c>
      <c r="O25" s="39">
        <v>100775</v>
      </c>
      <c r="P25" s="38">
        <v>107292</v>
      </c>
      <c r="Q25" s="6">
        <v>6517</v>
      </c>
      <c r="R25" s="134">
        <v>0.06466881667080138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19" s="21" customFormat="1" ht="12.75">
      <c r="A26" s="335"/>
      <c r="B26" s="88" t="s">
        <v>34</v>
      </c>
      <c r="C26" s="123">
        <v>10969</v>
      </c>
      <c r="D26" s="38">
        <v>11681</v>
      </c>
      <c r="E26" s="6">
        <v>712</v>
      </c>
      <c r="F26" s="134">
        <v>0.06491020147688942</v>
      </c>
      <c r="G26" s="39">
        <v>57490</v>
      </c>
      <c r="H26" s="38">
        <v>39208</v>
      </c>
      <c r="I26" s="6">
        <v>-18282</v>
      </c>
      <c r="J26" s="130">
        <v>-0.3180031309793008</v>
      </c>
      <c r="K26" s="39">
        <v>5034</v>
      </c>
      <c r="L26" s="38">
        <v>9468</v>
      </c>
      <c r="M26" s="6">
        <v>4434</v>
      </c>
      <c r="N26" s="134">
        <v>0.8808104886769965</v>
      </c>
      <c r="O26" s="40">
        <v>23093</v>
      </c>
      <c r="P26" s="38">
        <v>35321</v>
      </c>
      <c r="Q26" s="6">
        <v>12228</v>
      </c>
      <c r="R26" s="134">
        <v>0.529511107261941</v>
      </c>
      <c r="S26" s="65"/>
    </row>
    <row r="27" spans="1:42" s="17" customFormat="1" ht="12.75">
      <c r="A27" s="361" t="s">
        <v>23</v>
      </c>
      <c r="B27" s="85" t="s">
        <v>55</v>
      </c>
      <c r="C27" s="123">
        <v>4794</v>
      </c>
      <c r="D27" s="38">
        <v>3788</v>
      </c>
      <c r="E27" s="6">
        <v>-1006</v>
      </c>
      <c r="F27" s="134">
        <v>-0.20984564038381315</v>
      </c>
      <c r="G27" s="39">
        <v>17520</v>
      </c>
      <c r="H27" s="38">
        <v>17646</v>
      </c>
      <c r="I27" s="6">
        <v>126</v>
      </c>
      <c r="J27" s="130">
        <v>0.007191780821917737</v>
      </c>
      <c r="K27" s="39">
        <v>6770</v>
      </c>
      <c r="L27" s="38">
        <v>8012</v>
      </c>
      <c r="M27" s="6">
        <v>1242</v>
      </c>
      <c r="N27" s="134">
        <v>0.18345642540620388</v>
      </c>
      <c r="O27" s="40">
        <v>37589</v>
      </c>
      <c r="P27" s="38">
        <v>46955</v>
      </c>
      <c r="Q27" s="6">
        <v>9366</v>
      </c>
      <c r="R27" s="134">
        <v>0.2491686397616324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s="17" customFormat="1" ht="12.75">
      <c r="A28" s="334"/>
      <c r="B28" s="83" t="s">
        <v>28</v>
      </c>
      <c r="C28" s="123">
        <v>31851</v>
      </c>
      <c r="D28" s="38">
        <v>32015</v>
      </c>
      <c r="E28" s="6">
        <v>164</v>
      </c>
      <c r="F28" s="134">
        <v>0.005148974914445326</v>
      </c>
      <c r="G28" s="39">
        <v>64466</v>
      </c>
      <c r="H28" s="38">
        <v>72583</v>
      </c>
      <c r="I28" s="6">
        <v>8117</v>
      </c>
      <c r="J28" s="130">
        <v>0.12591133310582325</v>
      </c>
      <c r="K28" s="39">
        <v>27177</v>
      </c>
      <c r="L28" s="38">
        <v>28288</v>
      </c>
      <c r="M28" s="6">
        <v>1111</v>
      </c>
      <c r="N28" s="134">
        <v>0.04088015601427686</v>
      </c>
      <c r="O28" s="40">
        <v>53167</v>
      </c>
      <c r="P28" s="38">
        <v>54815</v>
      </c>
      <c r="Q28" s="6">
        <v>1648</v>
      </c>
      <c r="R28" s="134">
        <v>0.030996670867267317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68" customFormat="1" ht="12.75">
      <c r="A29" s="335"/>
      <c r="B29" s="89" t="s">
        <v>38</v>
      </c>
      <c r="C29" s="124">
        <v>21392</v>
      </c>
      <c r="D29" s="38">
        <v>29361</v>
      </c>
      <c r="E29" s="6">
        <v>7969</v>
      </c>
      <c r="F29" s="134">
        <v>0.3725224382946897</v>
      </c>
      <c r="G29" s="40">
        <v>80826</v>
      </c>
      <c r="H29" s="38">
        <v>110165</v>
      </c>
      <c r="I29" s="6">
        <v>29339</v>
      </c>
      <c r="J29" s="130">
        <v>0.36298963204909307</v>
      </c>
      <c r="K29" s="40">
        <v>11253</v>
      </c>
      <c r="L29" s="38">
        <v>11333</v>
      </c>
      <c r="M29" s="6">
        <v>80</v>
      </c>
      <c r="N29" s="134">
        <v>0.007109215320358908</v>
      </c>
      <c r="O29" s="40">
        <v>60135</v>
      </c>
      <c r="P29" s="38">
        <v>51813</v>
      </c>
      <c r="Q29" s="6">
        <v>-8322</v>
      </c>
      <c r="R29" s="134">
        <v>-0.13838862559241705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71" customFormat="1" ht="12.75">
      <c r="A30" s="69" t="s">
        <v>37</v>
      </c>
      <c r="B30" s="97" t="s">
        <v>35</v>
      </c>
      <c r="C30" s="124">
        <v>11825</v>
      </c>
      <c r="D30" s="38">
        <v>12813</v>
      </c>
      <c r="E30" s="6">
        <v>988</v>
      </c>
      <c r="F30" s="134">
        <v>0.08355179704016913</v>
      </c>
      <c r="G30" s="40">
        <v>48825</v>
      </c>
      <c r="H30" s="38">
        <v>53395</v>
      </c>
      <c r="I30" s="6">
        <v>4570</v>
      </c>
      <c r="J30" s="130">
        <v>0.09359959037378385</v>
      </c>
      <c r="K30" s="40">
        <v>3903</v>
      </c>
      <c r="L30" s="38">
        <v>4942</v>
      </c>
      <c r="M30" s="6">
        <v>1039</v>
      </c>
      <c r="N30" s="134">
        <v>0.26620548296182434</v>
      </c>
      <c r="O30" s="40">
        <v>45596</v>
      </c>
      <c r="P30" s="38">
        <v>53972</v>
      </c>
      <c r="Q30" s="6">
        <v>8376</v>
      </c>
      <c r="R30" s="134">
        <v>0.18370032458987628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1:42" s="17" customFormat="1" ht="12.75">
      <c r="A31" s="361" t="s">
        <v>27</v>
      </c>
      <c r="B31" s="85" t="s">
        <v>56</v>
      </c>
      <c r="C31" s="123">
        <v>8546</v>
      </c>
      <c r="D31" s="38">
        <v>8903</v>
      </c>
      <c r="E31" s="6">
        <v>357</v>
      </c>
      <c r="F31" s="134">
        <v>0.041773929323660086</v>
      </c>
      <c r="G31" s="39">
        <v>26665</v>
      </c>
      <c r="H31" s="38">
        <v>31703</v>
      </c>
      <c r="I31" s="6">
        <v>5038</v>
      </c>
      <c r="J31" s="130">
        <v>0.18893680855053452</v>
      </c>
      <c r="K31" s="39">
        <v>10472</v>
      </c>
      <c r="L31" s="38">
        <v>10247</v>
      </c>
      <c r="M31" s="6">
        <v>-225</v>
      </c>
      <c r="N31" s="134">
        <v>-0.021485867074102383</v>
      </c>
      <c r="O31" s="40">
        <v>18422</v>
      </c>
      <c r="P31" s="38">
        <v>17770</v>
      </c>
      <c r="Q31" s="6">
        <v>-652</v>
      </c>
      <c r="R31" s="134">
        <v>-0.03539246553034414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68" customFormat="1" ht="12.75">
      <c r="A32" s="335"/>
      <c r="B32" s="84" t="s">
        <v>36</v>
      </c>
      <c r="C32" s="124">
        <v>6021</v>
      </c>
      <c r="D32" s="332">
        <v>4274</v>
      </c>
      <c r="E32" s="6">
        <v>-1747</v>
      </c>
      <c r="F32" s="134">
        <v>0.47865803022753695</v>
      </c>
      <c r="G32" s="40">
        <v>28940</v>
      </c>
      <c r="H32" s="332">
        <v>32485</v>
      </c>
      <c r="I32" s="6">
        <v>3545</v>
      </c>
      <c r="J32" s="130">
        <v>0.12249481686247399</v>
      </c>
      <c r="K32" s="40">
        <v>1917</v>
      </c>
      <c r="L32" s="332">
        <v>3046</v>
      </c>
      <c r="M32" s="6">
        <v>1129</v>
      </c>
      <c r="N32" s="134">
        <v>0.5889410537297861</v>
      </c>
      <c r="O32" s="40">
        <v>9915</v>
      </c>
      <c r="P32" s="332">
        <v>14796</v>
      </c>
      <c r="Q32" s="6">
        <v>4881</v>
      </c>
      <c r="R32" s="134">
        <v>0.49228441754916785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s="17" customFormat="1" ht="12.75">
      <c r="A33" s="361" t="s">
        <v>25</v>
      </c>
      <c r="B33" s="85" t="s">
        <v>57</v>
      </c>
      <c r="C33" s="123">
        <v>2563</v>
      </c>
      <c r="D33" s="38">
        <v>2405</v>
      </c>
      <c r="E33" s="6">
        <v>-158</v>
      </c>
      <c r="F33" s="134">
        <v>-0.06164650799843929</v>
      </c>
      <c r="G33" s="39">
        <v>7757</v>
      </c>
      <c r="H33" s="38">
        <v>6975</v>
      </c>
      <c r="I33" s="6">
        <v>-782</v>
      </c>
      <c r="J33" s="130">
        <v>-0.10081216965321649</v>
      </c>
      <c r="K33" s="39">
        <v>889</v>
      </c>
      <c r="L33" s="38">
        <v>1489</v>
      </c>
      <c r="M33" s="6">
        <v>600</v>
      </c>
      <c r="N33" s="134">
        <v>0.6749156355455568</v>
      </c>
      <c r="O33" s="40">
        <v>1465</v>
      </c>
      <c r="P33" s="38">
        <v>2489</v>
      </c>
      <c r="Q33" s="6">
        <v>1024</v>
      </c>
      <c r="R33" s="134">
        <v>0.6989761092150171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s="17" customFormat="1" ht="12.75">
      <c r="A34" s="360"/>
      <c r="B34" s="98" t="s">
        <v>29</v>
      </c>
      <c r="C34" s="126">
        <v>13834</v>
      </c>
      <c r="D34" s="64">
        <v>15402</v>
      </c>
      <c r="E34" s="121">
        <v>1568</v>
      </c>
      <c r="F34" s="135">
        <v>0.11334393523203712</v>
      </c>
      <c r="G34" s="66">
        <v>42821</v>
      </c>
      <c r="H34" s="64">
        <v>53007</v>
      </c>
      <c r="I34" s="121">
        <v>10186</v>
      </c>
      <c r="J34" s="131">
        <v>0.23787394035636722</v>
      </c>
      <c r="K34" s="66">
        <v>7712</v>
      </c>
      <c r="L34" s="64">
        <v>7337</v>
      </c>
      <c r="M34" s="121">
        <v>-375</v>
      </c>
      <c r="N34" s="135">
        <v>-0.04862551867219922</v>
      </c>
      <c r="O34" s="66">
        <v>16232</v>
      </c>
      <c r="P34" s="64">
        <v>16148</v>
      </c>
      <c r="Q34" s="121">
        <v>-84</v>
      </c>
      <c r="R34" s="135">
        <v>-0.005174963035978308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55" s="37" customFormat="1" ht="11.25">
      <c r="A35" s="35"/>
      <c r="B35" s="99" t="s">
        <v>6</v>
      </c>
      <c r="C35" s="72">
        <v>213524</v>
      </c>
      <c r="D35" s="23">
        <v>228256</v>
      </c>
      <c r="E35" s="23">
        <v>14732</v>
      </c>
      <c r="F35" s="136">
        <v>0.06899458608868314</v>
      </c>
      <c r="G35" s="72">
        <v>734396</v>
      </c>
      <c r="H35" s="23">
        <v>752263</v>
      </c>
      <c r="I35" s="23">
        <v>17867</v>
      </c>
      <c r="J35" s="132">
        <v>0.024328836213704852</v>
      </c>
      <c r="K35" s="72">
        <v>155407</v>
      </c>
      <c r="L35" s="23">
        <v>169208</v>
      </c>
      <c r="M35" s="23">
        <v>13801</v>
      </c>
      <c r="N35" s="136">
        <v>0.0888055235607148</v>
      </c>
      <c r="O35" s="72">
        <v>537991</v>
      </c>
      <c r="P35" s="23">
        <v>583417</v>
      </c>
      <c r="Q35" s="23">
        <v>45426</v>
      </c>
      <c r="R35" s="136">
        <v>0.08443635674202721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2:18" s="5" customFormat="1" ht="13.5" thickBot="1">
      <c r="B36" s="10"/>
      <c r="C36" s="11"/>
      <c r="D36" s="11"/>
      <c r="E36" s="11"/>
      <c r="F36" s="24"/>
      <c r="G36" s="11"/>
      <c r="H36" s="11"/>
      <c r="I36" s="11"/>
      <c r="J36" s="24"/>
      <c r="K36" s="11"/>
      <c r="L36" s="11"/>
      <c r="M36" s="11"/>
      <c r="N36" s="24"/>
      <c r="O36" s="11"/>
      <c r="P36" s="11"/>
      <c r="Q36" s="11"/>
      <c r="R36" s="24"/>
    </row>
    <row r="37" spans="1:18" s="22" customFormat="1" ht="18.75" thickTop="1">
      <c r="A37" s="338" t="s">
        <v>59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40"/>
    </row>
    <row r="38" spans="1:18" ht="15.75">
      <c r="A38" s="341" t="str">
        <f>A2</f>
        <v>MESE DI SETTEMBRE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3"/>
    </row>
    <row r="39" spans="1:18" ht="12.75">
      <c r="A39" s="344" t="s">
        <v>19</v>
      </c>
      <c r="B39" s="347" t="s">
        <v>5</v>
      </c>
      <c r="C39" s="349" t="s">
        <v>2</v>
      </c>
      <c r="D39" s="350"/>
      <c r="E39" s="350"/>
      <c r="F39" s="350"/>
      <c r="G39" s="350"/>
      <c r="H39" s="350"/>
      <c r="I39" s="350"/>
      <c r="J39" s="351"/>
      <c r="K39" s="352" t="s">
        <v>4</v>
      </c>
      <c r="L39" s="353"/>
      <c r="M39" s="353"/>
      <c r="N39" s="353"/>
      <c r="O39" s="353"/>
      <c r="P39" s="353"/>
      <c r="Q39" s="353"/>
      <c r="R39" s="354"/>
    </row>
    <row r="40" spans="1:18" ht="12.75">
      <c r="A40" s="345"/>
      <c r="B40" s="333"/>
      <c r="C40" s="355" t="s">
        <v>0</v>
      </c>
      <c r="D40" s="355"/>
      <c r="E40" s="355"/>
      <c r="F40" s="355"/>
      <c r="G40" s="355" t="s">
        <v>1</v>
      </c>
      <c r="H40" s="355"/>
      <c r="I40" s="355"/>
      <c r="J40" s="356"/>
      <c r="K40" s="357" t="s">
        <v>0</v>
      </c>
      <c r="L40" s="355"/>
      <c r="M40" s="355"/>
      <c r="N40" s="355"/>
      <c r="O40" s="355" t="s">
        <v>1</v>
      </c>
      <c r="P40" s="355"/>
      <c r="Q40" s="355"/>
      <c r="R40" s="358"/>
    </row>
    <row r="41" spans="1:18" s="34" customFormat="1" ht="13.5" thickBot="1">
      <c r="A41" s="346"/>
      <c r="B41" s="348"/>
      <c r="C41" s="26">
        <v>1998</v>
      </c>
      <c r="D41" s="27">
        <v>1999</v>
      </c>
      <c r="E41" s="28" t="s">
        <v>61</v>
      </c>
      <c r="F41" s="28" t="s">
        <v>3</v>
      </c>
      <c r="G41" s="26">
        <v>1998</v>
      </c>
      <c r="H41" s="29">
        <v>1999</v>
      </c>
      <c r="I41" s="28" t="s">
        <v>61</v>
      </c>
      <c r="J41" s="128" t="s">
        <v>3</v>
      </c>
      <c r="K41" s="30">
        <v>1998</v>
      </c>
      <c r="L41" s="27">
        <v>1999</v>
      </c>
      <c r="M41" s="28" t="s">
        <v>61</v>
      </c>
      <c r="N41" s="28" t="s">
        <v>3</v>
      </c>
      <c r="O41" s="26">
        <v>1998</v>
      </c>
      <c r="P41" s="29">
        <v>1999</v>
      </c>
      <c r="Q41" s="28" t="s">
        <v>61</v>
      </c>
      <c r="R41" s="31" t="s">
        <v>3</v>
      </c>
    </row>
    <row r="42" spans="1:19" ht="13.5" thickTop="1">
      <c r="A42" s="336" t="s">
        <v>21</v>
      </c>
      <c r="B42" s="82" t="s">
        <v>39</v>
      </c>
      <c r="C42" s="295">
        <v>1324</v>
      </c>
      <c r="D42" s="296">
        <v>1291</v>
      </c>
      <c r="E42" s="297">
        <v>-33</v>
      </c>
      <c r="F42" s="298">
        <v>-0.024924471299093698</v>
      </c>
      <c r="G42" s="299">
        <v>3022</v>
      </c>
      <c r="H42" s="296">
        <v>2707</v>
      </c>
      <c r="I42" s="297">
        <v>-315</v>
      </c>
      <c r="J42" s="300">
        <v>-0.10423560555923228</v>
      </c>
      <c r="K42" s="299">
        <v>461</v>
      </c>
      <c r="L42" s="296">
        <v>429</v>
      </c>
      <c r="M42" s="297">
        <v>-32</v>
      </c>
      <c r="N42" s="298">
        <v>-0.06941431670281994</v>
      </c>
      <c r="O42" s="299">
        <v>1078</v>
      </c>
      <c r="P42" s="296">
        <v>1006</v>
      </c>
      <c r="Q42" s="297">
        <v>-72</v>
      </c>
      <c r="R42" s="301">
        <v>-0.06679035250463827</v>
      </c>
      <c r="S42" s="92"/>
    </row>
    <row r="43" spans="1:19" ht="12.75">
      <c r="A43" s="337"/>
      <c r="B43" s="83" t="s">
        <v>40</v>
      </c>
      <c r="C43" s="302">
        <v>58</v>
      </c>
      <c r="D43" s="303">
        <v>101</v>
      </c>
      <c r="E43" s="304">
        <v>43</v>
      </c>
      <c r="F43" s="305">
        <v>0.7413793103448276</v>
      </c>
      <c r="G43" s="306">
        <v>1730</v>
      </c>
      <c r="H43" s="303">
        <v>2342</v>
      </c>
      <c r="I43" s="304">
        <v>612</v>
      </c>
      <c r="J43" s="307">
        <v>0.35375722543352595</v>
      </c>
      <c r="K43" s="306">
        <v>25</v>
      </c>
      <c r="L43" s="303">
        <v>20</v>
      </c>
      <c r="M43" s="304">
        <v>-5</v>
      </c>
      <c r="N43" s="305">
        <v>-0.2</v>
      </c>
      <c r="O43" s="306">
        <v>179</v>
      </c>
      <c r="P43" s="303">
        <v>541</v>
      </c>
      <c r="Q43" s="304">
        <v>362</v>
      </c>
      <c r="R43" s="308">
        <v>2.022346368715084</v>
      </c>
      <c r="S43" s="92"/>
    </row>
    <row r="44" spans="1:19" s="21" customFormat="1" ht="12.75">
      <c r="A44" s="337"/>
      <c r="B44" s="100" t="s">
        <v>30</v>
      </c>
      <c r="C44" s="309">
        <v>19</v>
      </c>
      <c r="D44" s="303">
        <v>0</v>
      </c>
      <c r="E44" s="304">
        <v>-19</v>
      </c>
      <c r="F44" s="305">
        <v>-1</v>
      </c>
      <c r="G44" s="310">
        <v>70</v>
      </c>
      <c r="H44" s="303">
        <v>0</v>
      </c>
      <c r="I44" s="304">
        <v>-70</v>
      </c>
      <c r="J44" s="307">
        <v>-1</v>
      </c>
      <c r="K44" s="310">
        <v>9</v>
      </c>
      <c r="L44" s="303">
        <v>0</v>
      </c>
      <c r="M44" s="304">
        <v>-9</v>
      </c>
      <c r="N44" s="305">
        <v>-1</v>
      </c>
      <c r="O44" s="306">
        <v>9</v>
      </c>
      <c r="P44" s="303">
        <v>0</v>
      </c>
      <c r="Q44" s="304">
        <v>-9</v>
      </c>
      <c r="R44" s="308">
        <v>-1</v>
      </c>
      <c r="S44" s="65"/>
    </row>
    <row r="45" spans="1:19" s="19" customFormat="1" ht="12.75">
      <c r="A45" s="334" t="s">
        <v>26</v>
      </c>
      <c r="B45" s="83" t="s">
        <v>41</v>
      </c>
      <c r="C45" s="302">
        <v>6</v>
      </c>
      <c r="D45" s="303">
        <v>0</v>
      </c>
      <c r="E45" s="304">
        <v>-6</v>
      </c>
      <c r="F45" s="305">
        <v>-1</v>
      </c>
      <c r="G45" s="306">
        <v>1233</v>
      </c>
      <c r="H45" s="303">
        <v>0</v>
      </c>
      <c r="I45" s="304">
        <v>-1233</v>
      </c>
      <c r="J45" s="307">
        <v>-1</v>
      </c>
      <c r="K45" s="306">
        <v>0</v>
      </c>
      <c r="L45" s="303">
        <v>0</v>
      </c>
      <c r="M45" s="304">
        <v>0</v>
      </c>
      <c r="N45" s="305">
        <v>0</v>
      </c>
      <c r="O45" s="306">
        <v>3</v>
      </c>
      <c r="P45" s="303">
        <v>0</v>
      </c>
      <c r="Q45" s="304">
        <v>-3</v>
      </c>
      <c r="R45" s="308">
        <v>-1</v>
      </c>
      <c r="S45" s="93"/>
    </row>
    <row r="46" spans="1:19" s="21" customFormat="1" ht="12.75">
      <c r="A46" s="334"/>
      <c r="B46" s="116" t="s">
        <v>31</v>
      </c>
      <c r="C46" s="309">
        <v>0</v>
      </c>
      <c r="D46" s="303">
        <v>115</v>
      </c>
      <c r="E46" s="304">
        <v>115</v>
      </c>
      <c r="F46" s="305">
        <v>115</v>
      </c>
      <c r="G46" s="310">
        <v>0</v>
      </c>
      <c r="H46" s="303">
        <v>332</v>
      </c>
      <c r="I46" s="304">
        <v>332</v>
      </c>
      <c r="J46" s="307">
        <v>332</v>
      </c>
      <c r="K46" s="310">
        <v>78</v>
      </c>
      <c r="L46" s="303">
        <v>58</v>
      </c>
      <c r="M46" s="304">
        <v>-20</v>
      </c>
      <c r="N46" s="305">
        <v>-0.2564102564102564</v>
      </c>
      <c r="O46" s="306">
        <v>454</v>
      </c>
      <c r="P46" s="303">
        <v>113</v>
      </c>
      <c r="Q46" s="304">
        <v>-341</v>
      </c>
      <c r="R46" s="308">
        <v>-0.751101321585903</v>
      </c>
      <c r="S46" s="65"/>
    </row>
    <row r="47" spans="1:19" s="19" customFormat="1" ht="12.75">
      <c r="A47" s="334" t="s">
        <v>20</v>
      </c>
      <c r="B47" s="83" t="s">
        <v>42</v>
      </c>
      <c r="C47" s="302">
        <v>445</v>
      </c>
      <c r="D47" s="303">
        <v>711</v>
      </c>
      <c r="E47" s="304">
        <v>266</v>
      </c>
      <c r="F47" s="305">
        <v>0.597752808988764</v>
      </c>
      <c r="G47" s="306">
        <v>5593</v>
      </c>
      <c r="H47" s="303">
        <v>6098</v>
      </c>
      <c r="I47" s="304">
        <v>505</v>
      </c>
      <c r="J47" s="307">
        <v>0.0902914357232254</v>
      </c>
      <c r="K47" s="306">
        <v>43</v>
      </c>
      <c r="L47" s="303">
        <v>223</v>
      </c>
      <c r="M47" s="304">
        <v>180</v>
      </c>
      <c r="N47" s="305">
        <v>4.186046511627907</v>
      </c>
      <c r="O47" s="306">
        <v>338</v>
      </c>
      <c r="P47" s="303">
        <v>585</v>
      </c>
      <c r="Q47" s="304">
        <v>247</v>
      </c>
      <c r="R47" s="308">
        <v>0.7307692307692308</v>
      </c>
      <c r="S47" s="93"/>
    </row>
    <row r="48" spans="1:19" ht="12.75">
      <c r="A48" s="334"/>
      <c r="B48" s="83" t="s">
        <v>43</v>
      </c>
      <c r="C48" s="302">
        <v>37</v>
      </c>
      <c r="D48" s="303">
        <v>73</v>
      </c>
      <c r="E48" s="304">
        <v>36</v>
      </c>
      <c r="F48" s="305">
        <v>0.972972972972973</v>
      </c>
      <c r="G48" s="306">
        <v>46</v>
      </c>
      <c r="H48" s="303">
        <v>132</v>
      </c>
      <c r="I48" s="304">
        <v>86</v>
      </c>
      <c r="J48" s="307">
        <v>1.8695652173913042</v>
      </c>
      <c r="K48" s="306">
        <v>9</v>
      </c>
      <c r="L48" s="303">
        <v>36</v>
      </c>
      <c r="M48" s="304">
        <v>27</v>
      </c>
      <c r="N48" s="305">
        <v>3</v>
      </c>
      <c r="O48" s="306">
        <v>13</v>
      </c>
      <c r="P48" s="303">
        <v>45</v>
      </c>
      <c r="Q48" s="304">
        <v>32</v>
      </c>
      <c r="R48" s="308">
        <v>2.4615384615384617</v>
      </c>
      <c r="S48" s="92"/>
    </row>
    <row r="49" spans="1:19" ht="12.75">
      <c r="A49" s="334"/>
      <c r="B49" s="83" t="s">
        <v>44</v>
      </c>
      <c r="C49" s="302">
        <v>589</v>
      </c>
      <c r="D49" s="303">
        <v>478</v>
      </c>
      <c r="E49" s="304">
        <v>-111</v>
      </c>
      <c r="F49" s="305">
        <v>-0.18845500848896435</v>
      </c>
      <c r="G49" s="306">
        <v>4451</v>
      </c>
      <c r="H49" s="303">
        <v>4890</v>
      </c>
      <c r="I49" s="304">
        <v>439</v>
      </c>
      <c r="J49" s="307">
        <v>0.09862952145585258</v>
      </c>
      <c r="K49" s="306">
        <v>744</v>
      </c>
      <c r="L49" s="303">
        <v>625</v>
      </c>
      <c r="M49" s="304">
        <v>-119</v>
      </c>
      <c r="N49" s="305">
        <v>-0.15994623655913975</v>
      </c>
      <c r="O49" s="306">
        <v>2086</v>
      </c>
      <c r="P49" s="303">
        <v>2677</v>
      </c>
      <c r="Q49" s="304">
        <v>591</v>
      </c>
      <c r="R49" s="308">
        <v>0.2833173537871525</v>
      </c>
      <c r="S49" s="92"/>
    </row>
    <row r="50" spans="1:19" ht="12.75">
      <c r="A50" s="334"/>
      <c r="B50" s="83" t="s">
        <v>45</v>
      </c>
      <c r="C50" s="302">
        <v>59</v>
      </c>
      <c r="D50" s="303">
        <v>68</v>
      </c>
      <c r="E50" s="304">
        <v>9</v>
      </c>
      <c r="F50" s="305">
        <v>0.15254237288135597</v>
      </c>
      <c r="G50" s="306">
        <v>1027</v>
      </c>
      <c r="H50" s="303">
        <v>113</v>
      </c>
      <c r="I50" s="304">
        <v>-914</v>
      </c>
      <c r="J50" s="307">
        <v>-0.8899707887049659</v>
      </c>
      <c r="K50" s="306">
        <v>85</v>
      </c>
      <c r="L50" s="303">
        <v>450</v>
      </c>
      <c r="M50" s="304">
        <v>365</v>
      </c>
      <c r="N50" s="305">
        <v>4.294117647058823</v>
      </c>
      <c r="O50" s="306">
        <v>214</v>
      </c>
      <c r="P50" s="303">
        <v>830</v>
      </c>
      <c r="Q50" s="304">
        <v>616</v>
      </c>
      <c r="R50" s="308">
        <v>2.878504672897196</v>
      </c>
      <c r="S50" s="92"/>
    </row>
    <row r="51" spans="1:19" s="21" customFormat="1" ht="12.75">
      <c r="A51" s="334"/>
      <c r="B51" s="100" t="s">
        <v>32</v>
      </c>
      <c r="C51" s="309">
        <v>404</v>
      </c>
      <c r="D51" s="303">
        <v>930</v>
      </c>
      <c r="E51" s="304">
        <v>526</v>
      </c>
      <c r="F51" s="305">
        <v>1.3019801980198018</v>
      </c>
      <c r="G51" s="310">
        <v>5466</v>
      </c>
      <c r="H51" s="303">
        <v>16893</v>
      </c>
      <c r="I51" s="304">
        <v>11427</v>
      </c>
      <c r="J51" s="307">
        <v>2.0905598243688255</v>
      </c>
      <c r="K51" s="310">
        <v>232</v>
      </c>
      <c r="L51" s="303">
        <v>425</v>
      </c>
      <c r="M51" s="304">
        <v>193</v>
      </c>
      <c r="N51" s="305">
        <v>0.8318965517241379</v>
      </c>
      <c r="O51" s="306">
        <v>5136</v>
      </c>
      <c r="P51" s="303">
        <v>9967</v>
      </c>
      <c r="Q51" s="304">
        <v>4831</v>
      </c>
      <c r="R51" s="308">
        <v>0.9406152647975077</v>
      </c>
      <c r="S51" s="65"/>
    </row>
    <row r="52" spans="1:19" s="19" customFormat="1" ht="12.75">
      <c r="A52" s="334" t="s">
        <v>24</v>
      </c>
      <c r="B52" s="83" t="s">
        <v>46</v>
      </c>
      <c r="C52" s="302">
        <v>0</v>
      </c>
      <c r="D52" s="303">
        <v>0</v>
      </c>
      <c r="E52" s="304">
        <v>0</v>
      </c>
      <c r="F52" s="305">
        <v>0</v>
      </c>
      <c r="G52" s="306">
        <v>0</v>
      </c>
      <c r="H52" s="303">
        <v>0</v>
      </c>
      <c r="I52" s="304">
        <v>0</v>
      </c>
      <c r="J52" s="307">
        <v>0</v>
      </c>
      <c r="K52" s="306">
        <v>0</v>
      </c>
      <c r="L52" s="303">
        <v>0</v>
      </c>
      <c r="M52" s="304">
        <v>0</v>
      </c>
      <c r="N52" s="305">
        <v>0</v>
      </c>
      <c r="O52" s="306">
        <v>0</v>
      </c>
      <c r="P52" s="303">
        <v>0</v>
      </c>
      <c r="Q52" s="304">
        <v>0</v>
      </c>
      <c r="R52" s="308">
        <v>0</v>
      </c>
      <c r="S52" s="93"/>
    </row>
    <row r="53" spans="1:19" ht="12.75">
      <c r="A53" s="334"/>
      <c r="B53" s="83" t="s">
        <v>47</v>
      </c>
      <c r="C53" s="302">
        <v>29</v>
      </c>
      <c r="D53" s="303">
        <v>65</v>
      </c>
      <c r="E53" s="304">
        <v>36</v>
      </c>
      <c r="F53" s="305">
        <v>1.2413793103448274</v>
      </c>
      <c r="G53" s="306">
        <v>29</v>
      </c>
      <c r="H53" s="303">
        <v>95</v>
      </c>
      <c r="I53" s="304">
        <v>66</v>
      </c>
      <c r="J53" s="307">
        <v>2.2758620689655173</v>
      </c>
      <c r="K53" s="306">
        <v>12</v>
      </c>
      <c r="L53" s="303">
        <v>33</v>
      </c>
      <c r="M53" s="304">
        <v>21</v>
      </c>
      <c r="N53" s="305">
        <v>1.75</v>
      </c>
      <c r="O53" s="306">
        <v>120</v>
      </c>
      <c r="P53" s="303">
        <v>133</v>
      </c>
      <c r="Q53" s="304">
        <v>13</v>
      </c>
      <c r="R53" s="308">
        <v>0.10833333333333339</v>
      </c>
      <c r="S53" s="92"/>
    </row>
    <row r="54" spans="1:19" s="21" customFormat="1" ht="12.75">
      <c r="A54" s="334"/>
      <c r="B54" s="100" t="s">
        <v>33</v>
      </c>
      <c r="C54" s="309">
        <v>0</v>
      </c>
      <c r="D54" s="303">
        <v>0</v>
      </c>
      <c r="E54" s="304">
        <v>0</v>
      </c>
      <c r="F54" s="305">
        <v>0</v>
      </c>
      <c r="G54" s="310">
        <v>0</v>
      </c>
      <c r="H54" s="303">
        <v>0</v>
      </c>
      <c r="I54" s="304">
        <v>0</v>
      </c>
      <c r="J54" s="307">
        <v>0</v>
      </c>
      <c r="K54" s="310">
        <v>0</v>
      </c>
      <c r="L54" s="303">
        <v>0</v>
      </c>
      <c r="M54" s="304">
        <v>0</v>
      </c>
      <c r="N54" s="305">
        <v>0</v>
      </c>
      <c r="O54" s="306">
        <v>0</v>
      </c>
      <c r="P54" s="303">
        <v>0</v>
      </c>
      <c r="Q54" s="304">
        <v>0</v>
      </c>
      <c r="R54" s="308">
        <v>0</v>
      </c>
      <c r="S54" s="65"/>
    </row>
    <row r="55" spans="1:19" s="19" customFormat="1" ht="12.75">
      <c r="A55" s="334" t="s">
        <v>22</v>
      </c>
      <c r="B55" s="83" t="s">
        <v>48</v>
      </c>
      <c r="C55" s="302">
        <v>39</v>
      </c>
      <c r="D55" s="303">
        <v>23</v>
      </c>
      <c r="E55" s="304">
        <v>-16</v>
      </c>
      <c r="F55" s="305">
        <v>-0.41025641025641024</v>
      </c>
      <c r="G55" s="306">
        <v>271</v>
      </c>
      <c r="H55" s="303">
        <v>259</v>
      </c>
      <c r="I55" s="304">
        <v>-12</v>
      </c>
      <c r="J55" s="307">
        <v>-0.044280442804428</v>
      </c>
      <c r="K55" s="306">
        <v>19</v>
      </c>
      <c r="L55" s="303">
        <v>12</v>
      </c>
      <c r="M55" s="304">
        <v>-7</v>
      </c>
      <c r="N55" s="305">
        <v>-0.368421052631579</v>
      </c>
      <c r="O55" s="306">
        <v>141</v>
      </c>
      <c r="P55" s="303">
        <v>73</v>
      </c>
      <c r="Q55" s="304">
        <v>-68</v>
      </c>
      <c r="R55" s="308">
        <v>-0.4822695035460993</v>
      </c>
      <c r="S55" s="93"/>
    </row>
    <row r="56" spans="1:19" ht="12.75">
      <c r="A56" s="334"/>
      <c r="B56" s="83" t="s">
        <v>49</v>
      </c>
      <c r="C56" s="302">
        <v>5</v>
      </c>
      <c r="D56" s="303">
        <v>6</v>
      </c>
      <c r="E56" s="304">
        <v>1</v>
      </c>
      <c r="F56" s="305">
        <v>0.2</v>
      </c>
      <c r="G56" s="306">
        <v>12</v>
      </c>
      <c r="H56" s="303">
        <v>88</v>
      </c>
      <c r="I56" s="304">
        <v>76</v>
      </c>
      <c r="J56" s="307">
        <v>6.333333333333333</v>
      </c>
      <c r="K56" s="306">
        <v>74</v>
      </c>
      <c r="L56" s="303">
        <v>63</v>
      </c>
      <c r="M56" s="304">
        <v>-11</v>
      </c>
      <c r="N56" s="305">
        <v>-0.14864864864864868</v>
      </c>
      <c r="O56" s="306">
        <v>404</v>
      </c>
      <c r="P56" s="303">
        <v>369</v>
      </c>
      <c r="Q56" s="304">
        <v>-35</v>
      </c>
      <c r="R56" s="308">
        <v>-0.0866336633663366</v>
      </c>
      <c r="S56" s="92"/>
    </row>
    <row r="57" spans="1:19" ht="12.75">
      <c r="A57" s="334"/>
      <c r="B57" s="83" t="s">
        <v>50</v>
      </c>
      <c r="C57" s="302">
        <v>1574</v>
      </c>
      <c r="D57" s="303">
        <v>946</v>
      </c>
      <c r="E57" s="304">
        <v>-628</v>
      </c>
      <c r="F57" s="305">
        <v>-0.3989834815756036</v>
      </c>
      <c r="G57" s="306">
        <v>12147</v>
      </c>
      <c r="H57" s="303">
        <v>6943</v>
      </c>
      <c r="I57" s="304">
        <v>-5204</v>
      </c>
      <c r="J57" s="307">
        <v>-0.4284185395570923</v>
      </c>
      <c r="K57" s="306">
        <v>669</v>
      </c>
      <c r="L57" s="303">
        <v>1133</v>
      </c>
      <c r="M57" s="304">
        <v>464</v>
      </c>
      <c r="N57" s="305">
        <v>0.6935724962630792</v>
      </c>
      <c r="O57" s="306">
        <v>2593</v>
      </c>
      <c r="P57" s="303">
        <v>3854</v>
      </c>
      <c r="Q57" s="304">
        <v>1261</v>
      </c>
      <c r="R57" s="308">
        <v>0.4863092942537601</v>
      </c>
      <c r="S57" s="92"/>
    </row>
    <row r="58" spans="1:19" ht="12.75">
      <c r="A58" s="334"/>
      <c r="B58" s="83" t="s">
        <v>51</v>
      </c>
      <c r="C58" s="302">
        <v>211</v>
      </c>
      <c r="D58" s="303">
        <v>236</v>
      </c>
      <c r="E58" s="304">
        <v>25</v>
      </c>
      <c r="F58" s="305">
        <v>0.11848341232227488</v>
      </c>
      <c r="G58" s="306">
        <v>3168</v>
      </c>
      <c r="H58" s="303">
        <v>4107</v>
      </c>
      <c r="I58" s="304">
        <v>939</v>
      </c>
      <c r="J58" s="307">
        <v>0.29640151515151514</v>
      </c>
      <c r="K58" s="306">
        <v>78</v>
      </c>
      <c r="L58" s="303">
        <v>79</v>
      </c>
      <c r="M58" s="304">
        <v>1</v>
      </c>
      <c r="N58" s="305">
        <v>0.012820512820512775</v>
      </c>
      <c r="O58" s="306">
        <v>221</v>
      </c>
      <c r="P58" s="303">
        <v>418</v>
      </c>
      <c r="Q58" s="304">
        <v>197</v>
      </c>
      <c r="R58" s="308">
        <v>0.8914027149321266</v>
      </c>
      <c r="S58" s="92"/>
    </row>
    <row r="59" spans="1:19" ht="12.75">
      <c r="A59" s="334"/>
      <c r="B59" s="83" t="s">
        <v>54</v>
      </c>
      <c r="C59" s="302">
        <v>132</v>
      </c>
      <c r="D59" s="303">
        <v>89</v>
      </c>
      <c r="E59" s="304">
        <v>-43</v>
      </c>
      <c r="F59" s="305">
        <v>-0.3257575757575758</v>
      </c>
      <c r="G59" s="306">
        <v>504</v>
      </c>
      <c r="H59" s="303">
        <v>350</v>
      </c>
      <c r="I59" s="304">
        <v>-154</v>
      </c>
      <c r="J59" s="307">
        <v>-0.3055555555555556</v>
      </c>
      <c r="K59" s="306">
        <v>436</v>
      </c>
      <c r="L59" s="303">
        <v>366</v>
      </c>
      <c r="M59" s="304">
        <v>-70</v>
      </c>
      <c r="N59" s="305">
        <v>-0.16055045871559637</v>
      </c>
      <c r="O59" s="306">
        <v>1105</v>
      </c>
      <c r="P59" s="303">
        <v>767</v>
      </c>
      <c r="Q59" s="304">
        <v>-338</v>
      </c>
      <c r="R59" s="308">
        <v>-0.3058823529411765</v>
      </c>
      <c r="S59" s="92"/>
    </row>
    <row r="60" spans="1:19" ht="12.75">
      <c r="A60" s="334"/>
      <c r="B60" s="83" t="s">
        <v>52</v>
      </c>
      <c r="C60" s="302">
        <v>568</v>
      </c>
      <c r="D60" s="303">
        <v>1112</v>
      </c>
      <c r="E60" s="304">
        <v>544</v>
      </c>
      <c r="F60" s="305">
        <v>0.9577464788732395</v>
      </c>
      <c r="G60" s="306">
        <v>12762</v>
      </c>
      <c r="H60" s="303">
        <v>9197</v>
      </c>
      <c r="I60" s="304">
        <v>-3565</v>
      </c>
      <c r="J60" s="307">
        <v>-0.2793449302617145</v>
      </c>
      <c r="K60" s="306">
        <v>369</v>
      </c>
      <c r="L60" s="303">
        <v>467</v>
      </c>
      <c r="M60" s="304">
        <v>98</v>
      </c>
      <c r="N60" s="305">
        <v>0.26558265582655816</v>
      </c>
      <c r="O60" s="306">
        <v>1671</v>
      </c>
      <c r="P60" s="303">
        <v>1747</v>
      </c>
      <c r="Q60" s="304">
        <v>76</v>
      </c>
      <c r="R60" s="308">
        <v>0.04548174745661271</v>
      </c>
      <c r="S60" s="92"/>
    </row>
    <row r="61" spans="1:19" ht="12.75">
      <c r="A61" s="334"/>
      <c r="B61" s="87" t="s">
        <v>53</v>
      </c>
      <c r="C61" s="309">
        <v>190</v>
      </c>
      <c r="D61" s="303">
        <v>170</v>
      </c>
      <c r="E61" s="304">
        <v>-20</v>
      </c>
      <c r="F61" s="305">
        <v>-0.10526315789473684</v>
      </c>
      <c r="G61" s="310">
        <v>553</v>
      </c>
      <c r="H61" s="303">
        <v>551</v>
      </c>
      <c r="I61" s="304">
        <v>-2</v>
      </c>
      <c r="J61" s="307">
        <v>-0.003616636528028905</v>
      </c>
      <c r="K61" s="310">
        <v>722</v>
      </c>
      <c r="L61" s="303">
        <v>877</v>
      </c>
      <c r="M61" s="304">
        <v>155</v>
      </c>
      <c r="N61" s="305">
        <v>0.21468144044321336</v>
      </c>
      <c r="O61" s="306">
        <v>2947</v>
      </c>
      <c r="P61" s="303">
        <v>3287</v>
      </c>
      <c r="Q61" s="304">
        <v>340</v>
      </c>
      <c r="R61" s="308">
        <v>0.1153715643026807</v>
      </c>
      <c r="S61" s="92"/>
    </row>
    <row r="62" spans="1:19" s="21" customFormat="1" ht="12.75">
      <c r="A62" s="334"/>
      <c r="B62" s="100" t="s">
        <v>34</v>
      </c>
      <c r="C62" s="302">
        <v>296</v>
      </c>
      <c r="D62" s="303">
        <v>714</v>
      </c>
      <c r="E62" s="304">
        <v>418</v>
      </c>
      <c r="F62" s="305">
        <v>1.4121621621621623</v>
      </c>
      <c r="G62" s="306">
        <v>1464</v>
      </c>
      <c r="H62" s="303">
        <v>2196</v>
      </c>
      <c r="I62" s="304">
        <v>732</v>
      </c>
      <c r="J62" s="307">
        <v>0.5</v>
      </c>
      <c r="K62" s="306">
        <v>340</v>
      </c>
      <c r="L62" s="303">
        <v>531</v>
      </c>
      <c r="M62" s="304">
        <v>191</v>
      </c>
      <c r="N62" s="305">
        <v>0.5617647058823529</v>
      </c>
      <c r="O62" s="310">
        <v>974</v>
      </c>
      <c r="P62" s="303">
        <v>1291</v>
      </c>
      <c r="Q62" s="304">
        <v>317</v>
      </c>
      <c r="R62" s="308">
        <v>0.32546201232032845</v>
      </c>
      <c r="S62" s="65"/>
    </row>
    <row r="63" spans="1:19" s="19" customFormat="1" ht="12.75">
      <c r="A63" s="334" t="s">
        <v>23</v>
      </c>
      <c r="B63" s="83" t="s">
        <v>55</v>
      </c>
      <c r="C63" s="302">
        <v>1040</v>
      </c>
      <c r="D63" s="303">
        <v>1391</v>
      </c>
      <c r="E63" s="304">
        <v>351</v>
      </c>
      <c r="F63" s="305">
        <v>0.3375</v>
      </c>
      <c r="G63" s="306">
        <v>8232</v>
      </c>
      <c r="H63" s="303">
        <v>11233</v>
      </c>
      <c r="I63" s="304">
        <v>3001</v>
      </c>
      <c r="J63" s="307">
        <v>0.36455296404276005</v>
      </c>
      <c r="K63" s="306">
        <v>2498</v>
      </c>
      <c r="L63" s="303">
        <v>2462</v>
      </c>
      <c r="M63" s="304">
        <v>-36</v>
      </c>
      <c r="N63" s="305">
        <v>-0.014411529223378738</v>
      </c>
      <c r="O63" s="310">
        <v>19292</v>
      </c>
      <c r="P63" s="303">
        <v>21017</v>
      </c>
      <c r="Q63" s="304">
        <v>1725</v>
      </c>
      <c r="R63" s="308">
        <v>0.08941530167945255</v>
      </c>
      <c r="S63" s="93"/>
    </row>
    <row r="64" spans="1:19" ht="12.75">
      <c r="A64" s="334"/>
      <c r="B64" s="83" t="s">
        <v>28</v>
      </c>
      <c r="C64" s="302">
        <v>172</v>
      </c>
      <c r="D64" s="303">
        <v>178</v>
      </c>
      <c r="E64" s="304">
        <v>6</v>
      </c>
      <c r="F64" s="305">
        <v>0.03488372093023262</v>
      </c>
      <c r="G64" s="306">
        <v>2349</v>
      </c>
      <c r="H64" s="303">
        <v>1732</v>
      </c>
      <c r="I64" s="304">
        <v>-617</v>
      </c>
      <c r="J64" s="307">
        <v>-0.2626649638143891</v>
      </c>
      <c r="K64" s="306">
        <v>302</v>
      </c>
      <c r="L64" s="303">
        <v>396</v>
      </c>
      <c r="M64" s="304">
        <v>94</v>
      </c>
      <c r="N64" s="305">
        <v>0.3112582781456954</v>
      </c>
      <c r="O64" s="310">
        <v>1174</v>
      </c>
      <c r="P64" s="303">
        <v>1070</v>
      </c>
      <c r="Q64" s="304">
        <v>-104</v>
      </c>
      <c r="R64" s="308">
        <v>-0.08858603066439519</v>
      </c>
      <c r="S64" s="92"/>
    </row>
    <row r="65" spans="1:19" s="21" customFormat="1" ht="12.75">
      <c r="A65" s="334"/>
      <c r="B65" s="119" t="s">
        <v>38</v>
      </c>
      <c r="C65" s="309">
        <v>669</v>
      </c>
      <c r="D65" s="303">
        <v>990</v>
      </c>
      <c r="E65" s="304">
        <v>321</v>
      </c>
      <c r="F65" s="305">
        <v>0.47982062780269064</v>
      </c>
      <c r="G65" s="310">
        <v>2772</v>
      </c>
      <c r="H65" s="303">
        <v>2948</v>
      </c>
      <c r="I65" s="304">
        <v>176</v>
      </c>
      <c r="J65" s="307">
        <v>0.06349206349206349</v>
      </c>
      <c r="K65" s="310">
        <v>662</v>
      </c>
      <c r="L65" s="303">
        <v>1037</v>
      </c>
      <c r="M65" s="304">
        <v>375</v>
      </c>
      <c r="N65" s="305">
        <v>0.566465256797583</v>
      </c>
      <c r="O65" s="310">
        <v>3379</v>
      </c>
      <c r="P65" s="303">
        <v>4957</v>
      </c>
      <c r="Q65" s="304">
        <v>1578</v>
      </c>
      <c r="R65" s="308">
        <v>0.4670020716188221</v>
      </c>
      <c r="S65" s="65"/>
    </row>
    <row r="66" spans="1:19" s="73" customFormat="1" ht="12.75">
      <c r="A66" s="120" t="s">
        <v>37</v>
      </c>
      <c r="B66" s="100" t="s">
        <v>35</v>
      </c>
      <c r="C66" s="309">
        <v>2060</v>
      </c>
      <c r="D66" s="303">
        <v>1956</v>
      </c>
      <c r="E66" s="304">
        <v>-104</v>
      </c>
      <c r="F66" s="305">
        <v>-0.05048543689320384</v>
      </c>
      <c r="G66" s="310">
        <v>5442</v>
      </c>
      <c r="H66" s="303">
        <v>5075</v>
      </c>
      <c r="I66" s="304">
        <v>-367</v>
      </c>
      <c r="J66" s="307">
        <v>-0.06743844174935687</v>
      </c>
      <c r="K66" s="310">
        <v>258</v>
      </c>
      <c r="L66" s="303">
        <v>241</v>
      </c>
      <c r="M66" s="304">
        <v>-17</v>
      </c>
      <c r="N66" s="305">
        <v>-0.06589147286821706</v>
      </c>
      <c r="O66" s="310">
        <v>814</v>
      </c>
      <c r="P66" s="303">
        <v>825</v>
      </c>
      <c r="Q66" s="304">
        <v>11</v>
      </c>
      <c r="R66" s="308">
        <v>0.013513513513513598</v>
      </c>
      <c r="S66" s="94"/>
    </row>
    <row r="67" spans="1:19" s="19" customFormat="1" ht="12.75">
      <c r="A67" s="334" t="s">
        <v>27</v>
      </c>
      <c r="B67" s="83" t="s">
        <v>56</v>
      </c>
      <c r="C67" s="302">
        <v>200</v>
      </c>
      <c r="D67" s="303">
        <v>170</v>
      </c>
      <c r="E67" s="304">
        <v>-30</v>
      </c>
      <c r="F67" s="305">
        <v>-0.15</v>
      </c>
      <c r="G67" s="306">
        <v>2973</v>
      </c>
      <c r="H67" s="303">
        <v>1837</v>
      </c>
      <c r="I67" s="304">
        <v>-1136</v>
      </c>
      <c r="J67" s="307">
        <v>-0.3821056172216616</v>
      </c>
      <c r="K67" s="306">
        <v>413</v>
      </c>
      <c r="L67" s="303">
        <v>538</v>
      </c>
      <c r="M67" s="304">
        <v>125</v>
      </c>
      <c r="N67" s="305">
        <v>0.30266343825665865</v>
      </c>
      <c r="O67" s="310">
        <v>1902</v>
      </c>
      <c r="P67" s="303">
        <v>2358</v>
      </c>
      <c r="Q67" s="304">
        <v>456</v>
      </c>
      <c r="R67" s="308">
        <v>0.2397476340694007</v>
      </c>
      <c r="S67" s="93"/>
    </row>
    <row r="68" spans="1:19" s="21" customFormat="1" ht="12.75">
      <c r="A68" s="334"/>
      <c r="B68" s="100" t="s">
        <v>36</v>
      </c>
      <c r="C68" s="309">
        <v>1068</v>
      </c>
      <c r="D68" s="303">
        <v>3353</v>
      </c>
      <c r="E68" s="304">
        <v>2285</v>
      </c>
      <c r="F68" s="305">
        <v>2.1395131086142323</v>
      </c>
      <c r="G68" s="310">
        <v>7832</v>
      </c>
      <c r="H68" s="303">
        <v>18578</v>
      </c>
      <c r="I68" s="304">
        <v>10746</v>
      </c>
      <c r="J68" s="307">
        <v>1.3720633299284986</v>
      </c>
      <c r="K68" s="310">
        <v>565</v>
      </c>
      <c r="L68" s="303">
        <v>850</v>
      </c>
      <c r="M68" s="304">
        <v>285</v>
      </c>
      <c r="N68" s="305">
        <v>0.5044247787610618</v>
      </c>
      <c r="O68" s="310">
        <v>2941</v>
      </c>
      <c r="P68" s="303">
        <v>3754</v>
      </c>
      <c r="Q68" s="304">
        <v>813</v>
      </c>
      <c r="R68" s="308">
        <v>0.27643658619517164</v>
      </c>
      <c r="S68" s="65"/>
    </row>
    <row r="69" spans="1:19" s="19" customFormat="1" ht="12.75">
      <c r="A69" s="334" t="s">
        <v>25</v>
      </c>
      <c r="B69" s="83" t="s">
        <v>57</v>
      </c>
      <c r="C69" s="302">
        <v>33</v>
      </c>
      <c r="D69" s="303">
        <v>93</v>
      </c>
      <c r="E69" s="304">
        <v>60</v>
      </c>
      <c r="F69" s="305">
        <v>1.8181818181818183</v>
      </c>
      <c r="G69" s="306">
        <v>353</v>
      </c>
      <c r="H69" s="303">
        <v>374</v>
      </c>
      <c r="I69" s="304">
        <v>21</v>
      </c>
      <c r="J69" s="307">
        <v>0.059490084985835745</v>
      </c>
      <c r="K69" s="306">
        <v>59</v>
      </c>
      <c r="L69" s="303">
        <v>33</v>
      </c>
      <c r="M69" s="304">
        <v>-26</v>
      </c>
      <c r="N69" s="305">
        <v>-0.44067796610169496</v>
      </c>
      <c r="O69" s="310">
        <v>127</v>
      </c>
      <c r="P69" s="303">
        <v>89</v>
      </c>
      <c r="Q69" s="304">
        <v>-38</v>
      </c>
      <c r="R69" s="308">
        <v>-0.2992125984251969</v>
      </c>
      <c r="S69" s="93"/>
    </row>
    <row r="70" spans="1:19" s="74" customFormat="1" ht="12.75">
      <c r="A70" s="335"/>
      <c r="B70" s="84" t="s">
        <v>29</v>
      </c>
      <c r="C70" s="311">
        <v>2199</v>
      </c>
      <c r="D70" s="312">
        <v>2916</v>
      </c>
      <c r="E70" s="313">
        <v>717</v>
      </c>
      <c r="F70" s="314">
        <v>0.32605729877216927</v>
      </c>
      <c r="G70" s="315">
        <v>11227</v>
      </c>
      <c r="H70" s="312">
        <v>13966</v>
      </c>
      <c r="I70" s="313">
        <v>2739</v>
      </c>
      <c r="J70" s="316">
        <v>0.2439654404560434</v>
      </c>
      <c r="K70" s="315">
        <v>784</v>
      </c>
      <c r="L70" s="312">
        <v>1063</v>
      </c>
      <c r="M70" s="313">
        <v>279</v>
      </c>
      <c r="N70" s="314">
        <v>0.3558673469387754</v>
      </c>
      <c r="O70" s="315">
        <v>2687</v>
      </c>
      <c r="P70" s="312">
        <v>3702</v>
      </c>
      <c r="Q70" s="313">
        <v>1015</v>
      </c>
      <c r="R70" s="317">
        <v>0.3777446966877558</v>
      </c>
      <c r="S70" s="96"/>
    </row>
    <row r="71" spans="1:19" s="37" customFormat="1" ht="12">
      <c r="A71" s="35"/>
      <c r="B71" s="99" t="s">
        <v>6</v>
      </c>
      <c r="C71" s="318">
        <v>13426</v>
      </c>
      <c r="D71" s="319">
        <v>18175</v>
      </c>
      <c r="E71" s="319">
        <v>4749</v>
      </c>
      <c r="F71" s="320">
        <v>0.3537166691494116</v>
      </c>
      <c r="G71" s="321">
        <v>94728</v>
      </c>
      <c r="H71" s="319">
        <v>113036</v>
      </c>
      <c r="I71" s="319">
        <v>18308</v>
      </c>
      <c r="J71" s="322">
        <v>0.19326914956507046</v>
      </c>
      <c r="K71" s="321">
        <v>9946</v>
      </c>
      <c r="L71" s="319">
        <v>12447</v>
      </c>
      <c r="M71" s="319">
        <v>2501</v>
      </c>
      <c r="N71" s="320">
        <v>0.2514578725115624</v>
      </c>
      <c r="O71" s="321">
        <v>52002</v>
      </c>
      <c r="P71" s="319">
        <v>65475</v>
      </c>
      <c r="Q71" s="319">
        <v>13473</v>
      </c>
      <c r="R71" s="323">
        <v>0.25908618899273095</v>
      </c>
      <c r="S71" s="95"/>
    </row>
    <row r="72" spans="2:18" s="5" customFormat="1" ht="12.75">
      <c r="B72" s="10"/>
      <c r="C72" s="11"/>
      <c r="D72" s="11"/>
      <c r="E72" s="11"/>
      <c r="F72" s="24"/>
      <c r="G72" s="11"/>
      <c r="H72" s="11"/>
      <c r="I72" s="11"/>
      <c r="J72" s="24"/>
      <c r="K72" s="11"/>
      <c r="L72" s="11"/>
      <c r="M72" s="11"/>
      <c r="N72" s="24"/>
      <c r="O72" s="11"/>
      <c r="P72" s="11"/>
      <c r="Q72" s="11"/>
      <c r="R72" s="24"/>
    </row>
  </sheetData>
  <mergeCells count="36">
    <mergeCell ref="A19:A26"/>
    <mergeCell ref="A27:A29"/>
    <mergeCell ref="A31:A32"/>
    <mergeCell ref="A33:A34"/>
    <mergeCell ref="A6:A8"/>
    <mergeCell ref="A9:A10"/>
    <mergeCell ref="A11:A15"/>
    <mergeCell ref="A16:A18"/>
    <mergeCell ref="A1:R1"/>
    <mergeCell ref="A2:R2"/>
    <mergeCell ref="K3:R3"/>
    <mergeCell ref="C4:F4"/>
    <mergeCell ref="G4:J4"/>
    <mergeCell ref="K4:N4"/>
    <mergeCell ref="O4:R4"/>
    <mergeCell ref="B3:B5"/>
    <mergeCell ref="A3:A5"/>
    <mergeCell ref="C3:J3"/>
    <mergeCell ref="A37:R37"/>
    <mergeCell ref="A38:R38"/>
    <mergeCell ref="A39:A41"/>
    <mergeCell ref="B39:B41"/>
    <mergeCell ref="C39:J39"/>
    <mergeCell ref="K39:R39"/>
    <mergeCell ref="C40:F40"/>
    <mergeCell ref="G40:J40"/>
    <mergeCell ref="K40:N40"/>
    <mergeCell ref="O40:R40"/>
    <mergeCell ref="A42:A44"/>
    <mergeCell ref="A45:A46"/>
    <mergeCell ref="A47:A51"/>
    <mergeCell ref="A52:A54"/>
    <mergeCell ref="A55:A62"/>
    <mergeCell ref="A63:A65"/>
    <mergeCell ref="A67:A68"/>
    <mergeCell ref="A69:A70"/>
  </mergeCells>
  <printOptions horizontalCentered="1" verticalCentered="1"/>
  <pageMargins left="0.1968503937007874" right="0.2362204724409449" top="0.35433070866141736" bottom="0.5511811023622047" header="0.15748031496062992" footer="0.31496062992125984"/>
  <pageSetup horizontalDpi="600" verticalDpi="600" orientation="landscape" paperSize="9" scale="90" r:id="rId1"/>
  <headerFooter alignWithMargins="0">
    <oddHeader>&amp;C&amp;"Comic Sans MS,Bold"Regione Siciliana - Assessorato Turismo - Osservatorio Turistico</oddHeader>
    <oddFooter>&amp;L&amp;"Comic Sans MS,Regular Corsivo"&amp;8server &amp;F&amp;A&amp;C&amp;"Comic Sans MS,Regular"&amp;9In caso di utilizzo dei dati, pregasi citare la fonte&amp;R&amp;"Comic Sans MS,Regular"Pagina &amp;P di 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Assessorato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Romeo</dc:creator>
  <cp:keywords/>
  <dc:description/>
  <cp:lastModifiedBy>ACER</cp:lastModifiedBy>
  <cp:lastPrinted>2002-01-31T09:58:32Z</cp:lastPrinted>
  <dcterms:created xsi:type="dcterms:W3CDTF">1998-09-17T16:28:42Z</dcterms:created>
  <dcterms:modified xsi:type="dcterms:W3CDTF">2009-10-01T07:59:01Z</dcterms:modified>
  <cp:category/>
  <cp:version/>
  <cp:contentType/>
  <cp:contentStatus/>
</cp:coreProperties>
</file>