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110" activeTab="9"/>
  </bookViews>
  <sheets>
    <sheet name="AG" sheetId="1" r:id="rId1"/>
    <sheet name="CL" sheetId="2" r:id="rId2"/>
    <sheet name="CT" sheetId="3" r:id="rId3"/>
    <sheet name="EN" sheetId="4" r:id="rId4"/>
    <sheet name="ME" sheetId="5" r:id="rId5"/>
    <sheet name="PA" sheetId="6" r:id="rId6"/>
    <sheet name="RG" sheetId="7" r:id="rId7"/>
    <sheet name="SR" sheetId="8" r:id="rId8"/>
    <sheet name="TP" sheetId="9" r:id="rId9"/>
    <sheet name="SICILIA" sheetId="10" r:id="rId10"/>
  </sheets>
  <definedNames/>
  <calcPr fullCalcOnLoad="1"/>
</workbook>
</file>

<file path=xl/sharedStrings.xml><?xml version="1.0" encoding="utf-8"?>
<sst xmlns="http://schemas.openxmlformats.org/spreadsheetml/2006/main" count="333" uniqueCount="26">
  <si>
    <t>Esercizi alberghieri</t>
  </si>
  <si>
    <t>Totale</t>
  </si>
  <si>
    <t>Movimento</t>
  </si>
  <si>
    <t>Arrivi</t>
  </si>
  <si>
    <t>Presenze</t>
  </si>
  <si>
    <t>Italiani</t>
  </si>
  <si>
    <t>Stranieri</t>
  </si>
  <si>
    <t>---</t>
  </si>
  <si>
    <t>Esercizi extralberghieri</t>
  </si>
  <si>
    <t>Var. %</t>
  </si>
  <si>
    <t>Provenienza</t>
  </si>
  <si>
    <t>Permanenza media</t>
  </si>
  <si>
    <t>Arrivi, presenze e permanenza media negli esercizi ricettivi per tipo di esercizio e residenza dei clienti</t>
  </si>
  <si>
    <t>Fonte: Dipartimento Turismo, Sport e Spettacolo - Osservatorio Turistico - elaborazione su dati ISTAT</t>
  </si>
  <si>
    <t>Provincia di Agrigento</t>
  </si>
  <si>
    <t>Provincia di Caltanissetta</t>
  </si>
  <si>
    <t>Provincia di Catania</t>
  </si>
  <si>
    <t>Provincia di Enna</t>
  </si>
  <si>
    <t>Provincia di Messina</t>
  </si>
  <si>
    <t>Provincia di Palermo</t>
  </si>
  <si>
    <t>Provincia di Ragusa</t>
  </si>
  <si>
    <t>Provincia di Siracusa</t>
  </si>
  <si>
    <t>Provincia di Trapani</t>
  </si>
  <si>
    <t>SICILIA</t>
  </si>
  <si>
    <t xml:space="preserve"> 2018-2019</t>
  </si>
  <si>
    <t>Fonte: Dipartimento Turismo, Sport e Spettacolo - Osservatorio Turistico e dello Sport - Elaborazioni su dati ISTAT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</si>
</sst>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#,##0.0"/>
    <numFmt numFmtId="174" formatCode="0.0"/>
    <numFmt numFmtId="175" formatCode="_-* #,##0_-;\-* #,##0_-;_-* \-_-;_-@_-"/>
    <numFmt numFmtId="176" formatCode="#,##0_ ;[Red]\-#,##0\ "/>
  </numFmts>
  <fonts count="47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7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left"/>
    </xf>
    <xf numFmtId="3" fontId="1" fillId="34" borderId="0" xfId="0" applyNumberFormat="1" applyFont="1" applyFill="1" applyAlignment="1">
      <alignment/>
    </xf>
    <xf numFmtId="0" fontId="1" fillId="34" borderId="10" xfId="0" applyFont="1" applyFill="1" applyBorder="1" applyAlignment="1">
      <alignment horizontal="left" wrapText="1"/>
    </xf>
    <xf numFmtId="173" fontId="1" fillId="34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34" borderId="1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0" fontId="7" fillId="33" borderId="0" xfId="0" applyFont="1" applyFill="1" applyAlignment="1">
      <alignment/>
    </xf>
    <xf numFmtId="0" fontId="1" fillId="34" borderId="12" xfId="0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/>
    </xf>
    <xf numFmtId="3" fontId="1" fillId="34" borderId="13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3" fontId="1" fillId="34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4" borderId="13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3" fontId="1" fillId="34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 wrapText="1"/>
    </xf>
    <xf numFmtId="173" fontId="1" fillId="34" borderId="10" xfId="0" applyNumberFormat="1" applyFont="1" applyFill="1" applyBorder="1" applyAlignment="1">
      <alignment vertical="center"/>
    </xf>
    <xf numFmtId="0" fontId="1" fillId="34" borderId="0" xfId="0" applyFont="1" applyFill="1" applyAlignment="1">
      <alignment horizontal="left"/>
    </xf>
    <xf numFmtId="3" fontId="1" fillId="34" borderId="0" xfId="0" applyNumberFormat="1" applyFont="1" applyFill="1" applyAlignment="1">
      <alignment/>
    </xf>
    <xf numFmtId="0" fontId="1" fillId="34" borderId="12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174" fontId="1" fillId="34" borderId="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right" vertical="center"/>
    </xf>
    <xf numFmtId="0" fontId="1" fillId="34" borderId="10" xfId="0" applyFont="1" applyFill="1" applyBorder="1" applyAlignment="1" quotePrefix="1">
      <alignment horizontal="right" vertical="center"/>
    </xf>
    <xf numFmtId="173" fontId="1" fillId="34" borderId="10" xfId="0" applyNumberFormat="1" applyFont="1" applyFill="1" applyBorder="1" applyAlignment="1">
      <alignment horizontal="right" vertical="center"/>
    </xf>
    <xf numFmtId="174" fontId="1" fillId="34" borderId="13" xfId="0" applyNumberFormat="1" applyFont="1" applyFill="1" applyBorder="1" applyAlignment="1">
      <alignment/>
    </xf>
    <xf numFmtId="174" fontId="1" fillId="34" borderId="0" xfId="0" applyNumberFormat="1" applyFont="1" applyFill="1" applyBorder="1" applyAlignment="1">
      <alignment/>
    </xf>
    <xf numFmtId="173" fontId="1" fillId="34" borderId="10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horizontal="right" vertical="center"/>
    </xf>
    <xf numFmtId="0" fontId="1" fillId="34" borderId="10" xfId="0" applyFont="1" applyFill="1" applyBorder="1" applyAlignment="1" quotePrefix="1">
      <alignment horizontal="right" vertical="center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173" fontId="1" fillId="0" borderId="0" xfId="0" applyNumberFormat="1" applyFont="1" applyAlignment="1">
      <alignment/>
    </xf>
    <xf numFmtId="0" fontId="6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161925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161925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161925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161925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161925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161925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161925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161925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161925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0</xdr:row>
      <xdr:rowOff>0</xdr:rowOff>
    </xdr:from>
    <xdr:to>
      <xdr:col>10</xdr:col>
      <xdr:colOff>390525</xdr:colOff>
      <xdr:row>1</xdr:row>
      <xdr:rowOff>161925</xdr:rowOff>
    </xdr:to>
    <xdr:pic>
      <xdr:nvPicPr>
        <xdr:cNvPr id="1" name="Picture 1" descr="osst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="125" zoomScaleNormal="125" zoomScalePageLayoutView="0" workbookViewId="0" topLeftCell="A1">
      <selection activeCell="F21" sqref="F21"/>
    </sheetView>
  </sheetViews>
  <sheetFormatPr defaultColWidth="11.42187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11.42187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14</v>
      </c>
      <c r="B2" s="2"/>
      <c r="C2" s="3"/>
      <c r="D2" s="3"/>
      <c r="E2" s="3"/>
      <c r="F2" s="3"/>
      <c r="G2" s="3"/>
      <c r="H2" s="3" t="s">
        <v>24</v>
      </c>
      <c r="I2" s="3"/>
      <c r="J2" s="3"/>
      <c r="K2" s="3"/>
    </row>
    <row r="3" spans="1:11" ht="15" customHeight="1">
      <c r="A3" s="55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5" customFormat="1" ht="15" customHeight="1">
      <c r="A4" s="56"/>
      <c r="B4" s="58"/>
      <c r="C4" s="13">
        <v>2018</v>
      </c>
      <c r="D4" s="13">
        <v>2019</v>
      </c>
      <c r="E4" s="13" t="s">
        <v>9</v>
      </c>
      <c r="F4" s="13">
        <v>2018</v>
      </c>
      <c r="G4" s="13">
        <v>2019</v>
      </c>
      <c r="H4" s="13" t="s">
        <v>9</v>
      </c>
      <c r="I4" s="13">
        <v>2018</v>
      </c>
      <c r="J4" s="13">
        <v>2019</v>
      </c>
      <c r="K4" s="13" t="s">
        <v>9</v>
      </c>
    </row>
    <row r="5" spans="1:17" ht="15" customHeight="1">
      <c r="A5" s="49" t="s">
        <v>5</v>
      </c>
      <c r="B5" s="18" t="s">
        <v>3</v>
      </c>
      <c r="C5" s="19">
        <v>117658</v>
      </c>
      <c r="D5" s="31">
        <v>146580</v>
      </c>
      <c r="E5" s="38">
        <f>D5/C5*100-100</f>
        <v>24.58141392850466</v>
      </c>
      <c r="F5" s="21">
        <v>38020</v>
      </c>
      <c r="G5" s="31">
        <v>46208</v>
      </c>
      <c r="H5" s="38">
        <f>G5/F5*100-100</f>
        <v>21.536033666491335</v>
      </c>
      <c r="I5" s="19">
        <f>SUM(C5,F5)</f>
        <v>155678</v>
      </c>
      <c r="J5" s="19">
        <f>SUM(D5,G5)</f>
        <v>192788</v>
      </c>
      <c r="K5" s="38">
        <f>J5/I5*100-100</f>
        <v>23.837664923752882</v>
      </c>
      <c r="P5" s="44"/>
      <c r="Q5" s="44"/>
    </row>
    <row r="6" spans="1:17" ht="15" customHeight="1">
      <c r="A6" s="50"/>
      <c r="B6" s="20" t="s">
        <v>4</v>
      </c>
      <c r="C6" s="21">
        <v>437839</v>
      </c>
      <c r="D6" s="31">
        <v>478495</v>
      </c>
      <c r="E6" s="39">
        <f>D6/C6*100-100</f>
        <v>9.285604982653453</v>
      </c>
      <c r="F6" s="21">
        <v>116283</v>
      </c>
      <c r="G6" s="31">
        <v>152447</v>
      </c>
      <c r="H6" s="39">
        <f>G6/F6*100-100</f>
        <v>31.099988820377888</v>
      </c>
      <c r="I6" s="21">
        <f>SUM(C6,F6)</f>
        <v>554122</v>
      </c>
      <c r="J6" s="21">
        <f>SUM(D6,G6)</f>
        <v>630942</v>
      </c>
      <c r="K6" s="39">
        <f>J6/I6*100-100</f>
        <v>13.863373047812573</v>
      </c>
      <c r="P6" s="44"/>
      <c r="Q6" s="44"/>
    </row>
    <row r="7" spans="1:11" ht="24" customHeight="1">
      <c r="A7" s="51"/>
      <c r="B7" s="8" t="s">
        <v>11</v>
      </c>
      <c r="C7" s="9">
        <f>C6/C5</f>
        <v>3.7212854204558976</v>
      </c>
      <c r="D7" s="9">
        <f>D6/D5</f>
        <v>3.2643948696957295</v>
      </c>
      <c r="E7" s="41" t="s">
        <v>7</v>
      </c>
      <c r="F7" s="40">
        <f>F6/F5</f>
        <v>3.0584692267227775</v>
      </c>
      <c r="G7" s="40">
        <f>G6/G5</f>
        <v>3.299147333795014</v>
      </c>
      <c r="H7" s="41" t="s">
        <v>7</v>
      </c>
      <c r="I7" s="40">
        <f>I6/I5</f>
        <v>3.559411092126055</v>
      </c>
      <c r="J7" s="40">
        <f>J6/J5</f>
        <v>3.272724443430089</v>
      </c>
      <c r="K7" s="42" t="s">
        <v>7</v>
      </c>
    </row>
    <row r="8" spans="1:16" ht="15" customHeight="1">
      <c r="A8" s="52" t="s">
        <v>6</v>
      </c>
      <c r="B8" s="20" t="s">
        <v>3</v>
      </c>
      <c r="C8" s="21">
        <v>123136</v>
      </c>
      <c r="D8" s="21">
        <v>154467</v>
      </c>
      <c r="E8" s="38">
        <f>D8/C8*100-100</f>
        <v>25.444224272349274</v>
      </c>
      <c r="F8" s="21">
        <v>40385</v>
      </c>
      <c r="G8" s="21">
        <v>46936</v>
      </c>
      <c r="H8" s="38">
        <f>G8/F8*100-100</f>
        <v>16.221369320292183</v>
      </c>
      <c r="I8" s="21">
        <f>SUM(C8,F8)</f>
        <v>163521</v>
      </c>
      <c r="J8" s="21">
        <f>SUM(D8,G8)</f>
        <v>201403</v>
      </c>
      <c r="K8" s="38">
        <f>J8/I8*100-100</f>
        <v>23.166443453746012</v>
      </c>
      <c r="P8" s="44"/>
    </row>
    <row r="9" spans="1:16" ht="15" customHeight="1">
      <c r="A9" s="53"/>
      <c r="B9" s="20" t="s">
        <v>4</v>
      </c>
      <c r="C9" s="21">
        <v>377622</v>
      </c>
      <c r="D9" s="21">
        <v>407133</v>
      </c>
      <c r="E9" s="39">
        <f>D9/C9*100-100</f>
        <v>7.814957814957822</v>
      </c>
      <c r="F9" s="21">
        <v>76418</v>
      </c>
      <c r="G9" s="21">
        <v>91912</v>
      </c>
      <c r="H9" s="39">
        <f>G9/F9*100-100</f>
        <v>20.275327802350233</v>
      </c>
      <c r="I9" s="21">
        <f>SUM(C9,F9)</f>
        <v>454040</v>
      </c>
      <c r="J9" s="21">
        <f>SUM(D9,G9)</f>
        <v>499045</v>
      </c>
      <c r="K9" s="39">
        <f>J9/I9*100-100</f>
        <v>9.912122279975335</v>
      </c>
      <c r="P9" s="44"/>
    </row>
    <row r="10" spans="1:11" ht="24" customHeight="1">
      <c r="A10" s="54"/>
      <c r="B10" s="8" t="s">
        <v>11</v>
      </c>
      <c r="C10" s="9">
        <f>C9/C8</f>
        <v>3.066706730769231</v>
      </c>
      <c r="D10" s="9">
        <f>D9/D8</f>
        <v>2.635728019576997</v>
      </c>
      <c r="E10" s="41" t="s">
        <v>7</v>
      </c>
      <c r="F10" s="40">
        <f>F9/F8</f>
        <v>1.8922372167884116</v>
      </c>
      <c r="G10" s="40">
        <f>G9/G8</f>
        <v>1.9582410090335776</v>
      </c>
      <c r="H10" s="41" t="s">
        <v>7</v>
      </c>
      <c r="I10" s="40">
        <f>I9/I8</f>
        <v>2.776646424618245</v>
      </c>
      <c r="J10" s="40">
        <f>J9/J8</f>
        <v>2.47784293183319</v>
      </c>
      <c r="K10" s="42" t="s">
        <v>7</v>
      </c>
    </row>
    <row r="11" spans="1:11" ht="15" customHeight="1">
      <c r="A11" s="49" t="s">
        <v>1</v>
      </c>
      <c r="B11" s="6" t="s">
        <v>3</v>
      </c>
      <c r="C11" s="7">
        <f>SUM(C5,C8)</f>
        <v>240794</v>
      </c>
      <c r="D11" s="7">
        <f>SUM(D5,D8)</f>
        <v>301047</v>
      </c>
      <c r="E11" s="38">
        <f>D11/C11*100-100</f>
        <v>25.022633454321948</v>
      </c>
      <c r="F11" s="7">
        <f>SUM(F5,F8)</f>
        <v>78405</v>
      </c>
      <c r="G11" s="7">
        <f>SUM(G5,G8)</f>
        <v>93144</v>
      </c>
      <c r="H11" s="38">
        <f>G11/F11*100-100</f>
        <v>18.798546011096235</v>
      </c>
      <c r="I11" s="7">
        <f>SUM(C11,F11)</f>
        <v>319199</v>
      </c>
      <c r="J11" s="7">
        <f>SUM(D11,G11)</f>
        <v>394191</v>
      </c>
      <c r="K11" s="38">
        <f>J11/I11*100-100</f>
        <v>23.493807937994802</v>
      </c>
    </row>
    <row r="12" spans="1:11" ht="15" customHeight="1">
      <c r="A12" s="50"/>
      <c r="B12" s="6" t="s">
        <v>4</v>
      </c>
      <c r="C12" s="7">
        <f>SUM(C6,C9)</f>
        <v>815461</v>
      </c>
      <c r="D12" s="7">
        <f>SUM(D6,D9)</f>
        <v>885628</v>
      </c>
      <c r="E12" s="39">
        <f>D12/C12*100-100</f>
        <v>8.604580721824846</v>
      </c>
      <c r="F12" s="7">
        <f>SUM(F6,F9)</f>
        <v>192701</v>
      </c>
      <c r="G12" s="7">
        <f>SUM(G6,G9)</f>
        <v>244359</v>
      </c>
      <c r="H12" s="39">
        <f>G12/F12*100-100</f>
        <v>26.80733364123695</v>
      </c>
      <c r="I12" s="7">
        <f>SUM(C12,F12)</f>
        <v>1008162</v>
      </c>
      <c r="J12" s="7">
        <f>SUM(D12,G12)</f>
        <v>1129987</v>
      </c>
      <c r="K12" s="39">
        <f>J12/I12*100-100</f>
        <v>12.08387144129614</v>
      </c>
    </row>
    <row r="13" spans="1:11" ht="24" customHeight="1">
      <c r="A13" s="51"/>
      <c r="B13" s="8" t="s">
        <v>11</v>
      </c>
      <c r="C13" s="40">
        <f>C12/C11</f>
        <v>3.3865503293271426</v>
      </c>
      <c r="D13" s="40">
        <f>D12/D11</f>
        <v>2.9418263593392395</v>
      </c>
      <c r="E13" s="41" t="s">
        <v>7</v>
      </c>
      <c r="F13" s="40">
        <f>F12/F11</f>
        <v>2.45776417320324</v>
      </c>
      <c r="G13" s="40">
        <f>G12/G11</f>
        <v>2.6234540066993044</v>
      </c>
      <c r="H13" s="41" t="s">
        <v>7</v>
      </c>
      <c r="I13" s="40">
        <f>I12/I11</f>
        <v>3.158412150414005</v>
      </c>
      <c r="J13" s="40">
        <f>J12/J11</f>
        <v>2.86659766458392</v>
      </c>
      <c r="K13" s="42" t="s">
        <v>7</v>
      </c>
    </row>
    <row r="14" spans="1:9" ht="15" customHeight="1">
      <c r="A14" s="15" t="s">
        <v>25</v>
      </c>
      <c r="B14" s="33"/>
      <c r="C14" s="23"/>
      <c r="D14" s="23"/>
      <c r="E14" s="23"/>
      <c r="F14" s="23"/>
      <c r="G14" s="23"/>
      <c r="H14" s="23"/>
      <c r="I14" s="23"/>
    </row>
    <row r="15" ht="15" customHeight="1">
      <c r="A15" s="46"/>
    </row>
    <row r="16" ht="15" customHeight="1">
      <c r="J16" s="1"/>
    </row>
    <row r="17" spans="10:13" ht="15" customHeight="1">
      <c r="J17" s="1"/>
      <c r="M17" s="44"/>
    </row>
    <row r="18" ht="15" customHeight="1">
      <c r="M18" s="44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/>
  <headerFooter alignWithMargins="0">
    <oddFooter>&amp;L&amp;D</oddFooter>
  </headerFooter>
  <ignoredErrors>
    <ignoredError sqref="I7:J7 K7 K10 I10:J10 G7" evalError="1" formula="1"/>
    <ignoredError sqref="C13:J13 C7:D7 F7 E7 H7 K13 C10:D10 F10:G10 H10 E10 C12:D12 F12:G12" evalError="1"/>
    <ignoredError sqref="E11:E12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25" zoomScaleNormal="125" zoomScalePageLayoutView="0" workbookViewId="0" topLeftCell="A1">
      <selection activeCell="N19" sqref="N19"/>
    </sheetView>
  </sheetViews>
  <sheetFormatPr defaultColWidth="11.421875" defaultRowHeight="15" customHeight="1"/>
  <cols>
    <col min="1" max="1" width="11.421875" style="23" customWidth="1"/>
    <col min="2" max="2" width="10.8515625" style="33" customWidth="1"/>
    <col min="3" max="4" width="8.7109375" style="23" customWidth="1"/>
    <col min="5" max="5" width="7.8515625" style="23" customWidth="1"/>
    <col min="6" max="7" width="8.7109375" style="23" customWidth="1"/>
    <col min="8" max="8" width="6.28125" style="23" customWidth="1"/>
    <col min="9" max="10" width="8.7109375" style="23" customWidth="1"/>
    <col min="11" max="11" width="6.28125" style="23" customWidth="1"/>
    <col min="12" max="16384" width="11.421875" style="23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23</v>
      </c>
      <c r="B2" s="2"/>
      <c r="C2" s="3"/>
      <c r="D2" s="3"/>
      <c r="E2" s="3"/>
      <c r="F2" s="3"/>
      <c r="G2" s="3"/>
      <c r="H2" s="3" t="s">
        <v>24</v>
      </c>
      <c r="I2" s="3"/>
      <c r="J2" s="3"/>
      <c r="K2" s="3"/>
    </row>
    <row r="3" spans="1:11" ht="15" customHeight="1">
      <c r="A3" s="55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24" customFormat="1" ht="15" customHeight="1">
      <c r="A4" s="56"/>
      <c r="B4" s="58"/>
      <c r="C4" s="13">
        <v>2018</v>
      </c>
      <c r="D4" s="13">
        <v>2019</v>
      </c>
      <c r="E4" s="13" t="s">
        <v>9</v>
      </c>
      <c r="F4" s="13">
        <v>2018</v>
      </c>
      <c r="G4" s="13">
        <v>2019</v>
      </c>
      <c r="H4" s="13" t="s">
        <v>9</v>
      </c>
      <c r="I4" s="13">
        <v>2018</v>
      </c>
      <c r="J4" s="13">
        <v>2019</v>
      </c>
      <c r="K4" s="13" t="s">
        <v>9</v>
      </c>
    </row>
    <row r="5" spans="1:11" ht="15" customHeight="1">
      <c r="A5" s="52" t="s">
        <v>5</v>
      </c>
      <c r="B5" s="25" t="s">
        <v>3</v>
      </c>
      <c r="C5" s="27">
        <f>'AG'!C5+'CL'!C5+'CT'!C5+'EN'!C5+ME!C5+PA!C5+RG!C5+SR!C5+TP!C5</f>
        <v>2094405</v>
      </c>
      <c r="D5" s="27">
        <f>'AG'!D5+'CL'!D5+'CT'!D5+'EN'!D5+ME!D5+PA!D5+RG!D5+SR!D5+TP!D5</f>
        <v>2114778</v>
      </c>
      <c r="E5" s="34">
        <f>D5/C5*100-100</f>
        <v>0.9727344997743899</v>
      </c>
      <c r="F5" s="27">
        <f>'AG'!F5+'CL'!F5+'CT'!F5+'EN'!F5+ME!F5+PA!F5+RG!F5+SR!F5+TP!F5</f>
        <v>591687</v>
      </c>
      <c r="G5" s="27">
        <f>'AG'!G5+'CL'!G5+'CT'!G5+'EN'!G5+ME!G5+PA!G5+RG!G5+SR!G5+TP!G5</f>
        <v>609135</v>
      </c>
      <c r="H5" s="34">
        <f>G5/F5*100-100</f>
        <v>2.9488564054981765</v>
      </c>
      <c r="I5" s="27">
        <f>'AG'!I5+'CL'!I5+'CT'!I5+'EN'!I5+ME!I5+PA!I5+RG!I5+SR!I5+TP!I5</f>
        <v>2686092</v>
      </c>
      <c r="J5" s="27">
        <f>D5+G5</f>
        <v>2723913</v>
      </c>
      <c r="K5" s="34">
        <f>J5/I5*100-100</f>
        <v>1.4080307003631987</v>
      </c>
    </row>
    <row r="6" spans="1:11" ht="15" customHeight="1">
      <c r="A6" s="53"/>
      <c r="B6" s="26" t="s">
        <v>4</v>
      </c>
      <c r="C6" s="27">
        <f>'AG'!C6+'CL'!C6+'CT'!C6+'EN'!C6+ME!C6+PA!C6+RG!C6+SR!C6+TP!C6</f>
        <v>5698186</v>
      </c>
      <c r="D6" s="27">
        <f>'AG'!D6+'CL'!D6+'CT'!D6+'EN'!D6+ME!D6+PA!D6+RG!D6+SR!D6+TP!D6</f>
        <v>5721570</v>
      </c>
      <c r="E6" s="34">
        <f>D6/C6*100-100</f>
        <v>0.4103762144654439</v>
      </c>
      <c r="F6" s="27">
        <f>'AG'!F6+'CL'!F6+'CT'!F6+'EN'!F6+ME!F6+PA!F6+RG!F6+SR!F6+TP!F6</f>
        <v>1738200</v>
      </c>
      <c r="G6" s="27">
        <f>'AG'!G6+'CL'!G6+'CT'!G6+'EN'!G6+ME!G6+PA!G6+RG!G6+SR!G6+TP!G6</f>
        <v>1761833</v>
      </c>
      <c r="H6" s="34">
        <f>G6/F6*100-100</f>
        <v>1.3596248993211333</v>
      </c>
      <c r="I6" s="27">
        <f>'AG'!I6+'CL'!I6+'CT'!I6+'EN'!I6+ME!I6+PA!I6+RG!I6+SR!I6+TP!I6</f>
        <v>7436386</v>
      </c>
      <c r="J6" s="27">
        <f>D6+G6</f>
        <v>7483403</v>
      </c>
      <c r="K6" s="34">
        <f>J6/I6*100-100</f>
        <v>0.6322560448045635</v>
      </c>
    </row>
    <row r="7" spans="1:11" ht="24" customHeight="1">
      <c r="A7" s="54"/>
      <c r="B7" s="28" t="s">
        <v>11</v>
      </c>
      <c r="C7" s="29">
        <f>C6/C5</f>
        <v>2.7206705484373845</v>
      </c>
      <c r="D7" s="29">
        <f>D6/D5</f>
        <v>2.7055180260055667</v>
      </c>
      <c r="E7" s="35" t="s">
        <v>7</v>
      </c>
      <c r="F7" s="29">
        <f>F6/F5</f>
        <v>2.937701859260048</v>
      </c>
      <c r="G7" s="29">
        <f>G6/G5</f>
        <v>2.892352270022245</v>
      </c>
      <c r="H7" s="35" t="s">
        <v>7</v>
      </c>
      <c r="I7" s="29">
        <f>I6/I5</f>
        <v>2.7684777736577897</v>
      </c>
      <c r="J7" s="29">
        <f>J6/J5</f>
        <v>2.7472988307629502</v>
      </c>
      <c r="K7" s="36" t="s">
        <v>7</v>
      </c>
    </row>
    <row r="8" spans="1:11" ht="15" customHeight="1">
      <c r="A8" s="52" t="s">
        <v>6</v>
      </c>
      <c r="B8" s="25" t="s">
        <v>3</v>
      </c>
      <c r="C8" s="27">
        <f>'AG'!C8+'CL'!C8+'CT'!C8+'EN'!C8+ME!C8+PA!C8+RG!C8+SR!C8+TP!C8</f>
        <v>1799426</v>
      </c>
      <c r="D8" s="27">
        <f>'AG'!D8+'CL'!D8+'CT'!D8+'EN'!D8+ME!D8+PA!D8+RG!D8+SR!D8+TP!D8</f>
        <v>1849045</v>
      </c>
      <c r="E8" s="34">
        <f>D8/C8*100-100</f>
        <v>2.7574904441749766</v>
      </c>
      <c r="F8" s="27">
        <f>'AG'!F8+'CL'!F8+'CT'!F8+'EN'!F8+ME!F8+PA!F8+RG!F8+SR!F8+TP!F8</f>
        <v>512537</v>
      </c>
      <c r="G8" s="27">
        <f>'AG'!G8+'CL'!G8+'CT'!G8+'EN'!G8+ME!G8+PA!G8+RG!G8+SR!G8+TP!G8</f>
        <v>547463</v>
      </c>
      <c r="H8" s="34">
        <f>G8/F8*100-100</f>
        <v>6.814337306379841</v>
      </c>
      <c r="I8" s="27">
        <f>'AG'!I8+'CL'!I8+'CT'!I8+'EN'!I8+ME!I8+PA!I8+RG!I8+SR!I8+TP!I8</f>
        <v>2311963</v>
      </c>
      <c r="J8" s="27">
        <f>'AG'!J8+'CL'!J8+'CT'!J8+'EN'!J8+ME!J8+PA!J8+RG!J8+SR!J8+TP!J8</f>
        <v>2396508</v>
      </c>
      <c r="K8" s="34">
        <f>J8/I8*100-100</f>
        <v>3.6568491796797957</v>
      </c>
    </row>
    <row r="9" spans="1:13" ht="15" customHeight="1">
      <c r="A9" s="53"/>
      <c r="B9" s="26" t="s">
        <v>4</v>
      </c>
      <c r="C9" s="27">
        <f>'AG'!C9+'CL'!C9+'CT'!C9+'EN'!C9+ME!C9+PA!C9+RG!C9+SR!C9+TP!C9</f>
        <v>6263048</v>
      </c>
      <c r="D9" s="27">
        <f>'AG'!D9+'CL'!D9+'CT'!D9+'EN'!D9+ME!D9+PA!D9+RG!D9+SR!D9+TP!D9</f>
        <v>6133210</v>
      </c>
      <c r="E9" s="34">
        <f>D9/C9*100-100</f>
        <v>-2.073080072194884</v>
      </c>
      <c r="F9" s="27">
        <f>'AG'!F9+'CL'!F9+'CT'!F9+'EN'!F9+ME!F9+PA!F9+RG!F9+SR!F9+TP!F9</f>
        <v>1435825</v>
      </c>
      <c r="G9" s="27">
        <f>'AG'!G9+'CL'!G9+'CT'!G9+'EN'!G9+ME!G9+PA!G9+RG!G9+SR!G9+TP!G9</f>
        <v>1498318</v>
      </c>
      <c r="H9" s="34">
        <f>G9/F9*100-100</f>
        <v>4.35241063500078</v>
      </c>
      <c r="I9" s="27">
        <f>'AG'!I9+'CL'!I9+'CT'!I9+'EN'!I9+ME!I9+PA!I9+RG!I9+SR!I9+TP!I9</f>
        <v>7698873</v>
      </c>
      <c r="J9" s="27">
        <f>'AG'!J9+'CL'!J9+'CT'!J9+'EN'!J9+ME!J9+PA!J9+RG!J9+SR!J9+TP!J9</f>
        <v>7631528</v>
      </c>
      <c r="K9" s="34">
        <f>J9/I9*100-100</f>
        <v>-0.8747384195063432</v>
      </c>
      <c r="M9" s="45"/>
    </row>
    <row r="10" spans="1:11" ht="24" customHeight="1">
      <c r="A10" s="54"/>
      <c r="B10" s="28" t="s">
        <v>11</v>
      </c>
      <c r="C10" s="29">
        <f>C9/C8</f>
        <v>3.480581029728369</v>
      </c>
      <c r="D10" s="29">
        <f>D9/D8</f>
        <v>3.3169609176629016</v>
      </c>
      <c r="E10" s="35" t="s">
        <v>7</v>
      </c>
      <c r="F10" s="37">
        <f>F9/F8</f>
        <v>2.801407508140876</v>
      </c>
      <c r="G10" s="37">
        <f>G9/G8</f>
        <v>2.7368388365971765</v>
      </c>
      <c r="H10" s="35" t="s">
        <v>7</v>
      </c>
      <c r="I10" s="37">
        <f>I9/I8</f>
        <v>3.3300156620153523</v>
      </c>
      <c r="J10" s="37">
        <f>J9/J8</f>
        <v>3.1844366887154143</v>
      </c>
      <c r="K10" s="36" t="s">
        <v>7</v>
      </c>
    </row>
    <row r="11" spans="1:11" ht="15" customHeight="1">
      <c r="A11" s="53" t="s">
        <v>1</v>
      </c>
      <c r="B11" s="30" t="s">
        <v>3</v>
      </c>
      <c r="C11" s="31">
        <f>C5+C8</f>
        <v>3893831</v>
      </c>
      <c r="D11" s="31">
        <f>D5+D8</f>
        <v>3963823</v>
      </c>
      <c r="E11" s="34">
        <f>D11/C11*100-100</f>
        <v>1.7975099587013403</v>
      </c>
      <c r="F11" s="31">
        <f>F5+F8</f>
        <v>1104224</v>
      </c>
      <c r="G11" s="31">
        <f>G5+G8</f>
        <v>1156598</v>
      </c>
      <c r="H11" s="34">
        <f>G11/F11*100-100</f>
        <v>4.74305937925638</v>
      </c>
      <c r="I11" s="31">
        <f>I5+I8</f>
        <v>4998055</v>
      </c>
      <c r="J11" s="31">
        <f>J5+J8</f>
        <v>5120421</v>
      </c>
      <c r="K11" s="34">
        <f>J11/I11*100-100</f>
        <v>2.4482723779550213</v>
      </c>
    </row>
    <row r="12" spans="1:11" ht="15" customHeight="1">
      <c r="A12" s="53"/>
      <c r="B12" s="30" t="s">
        <v>4</v>
      </c>
      <c r="C12" s="31">
        <f>C6+C9</f>
        <v>11961234</v>
      </c>
      <c r="D12" s="31">
        <f>D6+D9</f>
        <v>11854780</v>
      </c>
      <c r="E12" s="34">
        <f>D12/C12*100-100</f>
        <v>-0.8899917851285153</v>
      </c>
      <c r="F12" s="31">
        <f>F6+F9</f>
        <v>3174025</v>
      </c>
      <c r="G12" s="31">
        <f>G6+G9</f>
        <v>3260151</v>
      </c>
      <c r="H12" s="34">
        <f>G12/F12*100-100</f>
        <v>2.7134631894833774</v>
      </c>
      <c r="I12" s="31">
        <f>I6+I9</f>
        <v>15135259</v>
      </c>
      <c r="J12" s="31">
        <f>J6+J9</f>
        <v>15114931</v>
      </c>
      <c r="K12" s="34">
        <f>J12/I12*100-100</f>
        <v>-0.1343089008255589</v>
      </c>
    </row>
    <row r="13" spans="1:11" ht="24" customHeight="1">
      <c r="A13" s="54"/>
      <c r="B13" s="32" t="s">
        <v>11</v>
      </c>
      <c r="C13" s="29">
        <f>C12/C11</f>
        <v>3.071842101005411</v>
      </c>
      <c r="D13" s="29">
        <f>D12/D11</f>
        <v>2.9907440367544162</v>
      </c>
      <c r="E13" s="35" t="s">
        <v>7</v>
      </c>
      <c r="F13" s="37">
        <f>F12/F11</f>
        <v>2.87443942533399</v>
      </c>
      <c r="G13" s="37">
        <f>G12/G11</f>
        <v>2.8187416889878767</v>
      </c>
      <c r="H13" s="35" t="s">
        <v>7</v>
      </c>
      <c r="I13" s="37">
        <f>I12/I11</f>
        <v>3.0282297813849586</v>
      </c>
      <c r="J13" s="37">
        <f>J12/J11</f>
        <v>2.9518922369859824</v>
      </c>
      <c r="K13" s="36" t="s">
        <v>7</v>
      </c>
    </row>
    <row r="14" ht="15" customHeight="1">
      <c r="A14" s="15" t="s">
        <v>25</v>
      </c>
    </row>
    <row r="15" ht="15" customHeight="1">
      <c r="A15" s="46"/>
    </row>
    <row r="16" ht="15" customHeight="1">
      <c r="A16" s="15"/>
    </row>
    <row r="17" spans="1:10" ht="15" customHeight="1">
      <c r="A17" s="14"/>
      <c r="I17" s="45"/>
      <c r="J17" s="1"/>
    </row>
    <row r="18" spans="3:10" ht="15" customHeight="1">
      <c r="C18" s="45"/>
      <c r="D18" s="47"/>
      <c r="E18" s="45"/>
      <c r="F18" s="45"/>
      <c r="G18" s="47"/>
      <c r="H18" s="45"/>
      <c r="I18" s="45"/>
      <c r="J18" s="45"/>
    </row>
    <row r="19" spans="3:10" ht="15" customHeight="1">
      <c r="C19" s="45"/>
      <c r="D19" s="45"/>
      <c r="E19" s="45"/>
      <c r="F19" s="45"/>
      <c r="G19" s="45"/>
      <c r="H19" s="45"/>
      <c r="I19" s="45"/>
      <c r="J19" s="45"/>
    </row>
    <row r="20" spans="3:10" ht="15" customHeight="1">
      <c r="C20" s="45"/>
      <c r="D20" s="45"/>
      <c r="E20" s="45"/>
      <c r="F20" s="45"/>
      <c r="G20" s="45"/>
      <c r="H20" s="45"/>
      <c r="I20" s="45"/>
      <c r="J20" s="45"/>
    </row>
    <row r="21" spans="3:10" ht="15" customHeight="1">
      <c r="C21" s="45"/>
      <c r="D21" s="45"/>
      <c r="E21" s="45"/>
      <c r="F21" s="45"/>
      <c r="G21" s="45"/>
      <c r="H21" s="45"/>
      <c r="I21" s="45"/>
      <c r="J21" s="45"/>
    </row>
    <row r="22" spans="3:10" ht="15" customHeight="1">
      <c r="C22" s="45"/>
      <c r="D22" s="45"/>
      <c r="E22" s="45"/>
      <c r="F22" s="45"/>
      <c r="G22" s="45"/>
      <c r="H22" s="45"/>
      <c r="I22" s="45"/>
      <c r="J22" s="45"/>
    </row>
    <row r="23" spans="3:10" ht="15" customHeight="1">
      <c r="C23" s="45"/>
      <c r="D23" s="45"/>
      <c r="E23" s="45"/>
      <c r="F23" s="45"/>
      <c r="G23" s="45"/>
      <c r="H23" s="45"/>
      <c r="I23" s="45"/>
      <c r="J23" s="45"/>
    </row>
    <row r="24" spans="3:10" ht="15" customHeight="1">
      <c r="C24" s="45"/>
      <c r="D24" s="45"/>
      <c r="E24" s="45"/>
      <c r="F24" s="45"/>
      <c r="G24" s="45"/>
      <c r="H24" s="45"/>
      <c r="I24" s="45"/>
      <c r="J24" s="45"/>
    </row>
    <row r="25" spans="3:10" ht="15" customHeight="1">
      <c r="C25" s="45"/>
      <c r="D25" s="45"/>
      <c r="E25" s="45"/>
      <c r="F25" s="45"/>
      <c r="G25" s="45"/>
      <c r="H25" s="45"/>
      <c r="I25" s="45"/>
      <c r="J25" s="45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/>
  <headerFooter alignWithMargins="0">
    <oddFooter>&amp;L&amp;D</oddFooter>
  </headerFooter>
  <ignoredErrors>
    <ignoredError sqref="L10 H11:H12 E11:E1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zoomScale="125" zoomScaleNormal="125" zoomScalePageLayoutView="0" workbookViewId="0" topLeftCell="A1">
      <selection activeCell="K23" sqref="K23"/>
    </sheetView>
  </sheetViews>
  <sheetFormatPr defaultColWidth="11.42187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11.42187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15</v>
      </c>
      <c r="B2" s="2"/>
      <c r="C2" s="3"/>
      <c r="D2" s="3"/>
      <c r="E2" s="3"/>
      <c r="F2" s="3"/>
      <c r="G2" s="3"/>
      <c r="H2" s="3" t="s">
        <v>24</v>
      </c>
      <c r="I2" s="3"/>
      <c r="J2" s="3"/>
      <c r="K2" s="3"/>
    </row>
    <row r="3" spans="1:11" ht="15" customHeight="1">
      <c r="A3" s="55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5" customFormat="1" ht="15" customHeight="1">
      <c r="A4" s="56"/>
      <c r="B4" s="58"/>
      <c r="C4" s="13">
        <v>2018</v>
      </c>
      <c r="D4" s="13">
        <v>2019</v>
      </c>
      <c r="E4" s="13" t="s">
        <v>9</v>
      </c>
      <c r="F4" s="13">
        <v>2018</v>
      </c>
      <c r="G4" s="13">
        <v>2019</v>
      </c>
      <c r="H4" s="13" t="s">
        <v>9</v>
      </c>
      <c r="I4" s="13">
        <v>2018</v>
      </c>
      <c r="J4" s="13">
        <v>2019</v>
      </c>
      <c r="K4" s="13" t="s">
        <v>9</v>
      </c>
    </row>
    <row r="5" spans="1:15" ht="15" customHeight="1">
      <c r="A5" s="49" t="s">
        <v>5</v>
      </c>
      <c r="B5" s="18" t="s">
        <v>3</v>
      </c>
      <c r="C5" s="19">
        <v>39034</v>
      </c>
      <c r="D5" s="19">
        <v>40696</v>
      </c>
      <c r="E5" s="38">
        <f>D5/C5*100-100</f>
        <v>4.257826510221861</v>
      </c>
      <c r="F5" s="21">
        <v>10744</v>
      </c>
      <c r="G5" s="21">
        <v>12068</v>
      </c>
      <c r="H5" s="38">
        <f>G5/F5*100-100</f>
        <v>12.323157110945644</v>
      </c>
      <c r="I5" s="19">
        <f>SUM(C5,F5)</f>
        <v>49778</v>
      </c>
      <c r="J5" s="19">
        <f>SUM(D5,G5)</f>
        <v>52764</v>
      </c>
      <c r="K5" s="38">
        <f>J5/I5*100-100</f>
        <v>5.998633934669925</v>
      </c>
      <c r="O5" s="44"/>
    </row>
    <row r="6" spans="1:15" ht="15" customHeight="1">
      <c r="A6" s="50"/>
      <c r="B6" s="20" t="s">
        <v>4</v>
      </c>
      <c r="C6" s="21">
        <v>140296</v>
      </c>
      <c r="D6" s="21">
        <v>165391</v>
      </c>
      <c r="E6" s="39">
        <f>D6/C6*100-100</f>
        <v>17.887181387922666</v>
      </c>
      <c r="F6" s="21">
        <v>50014</v>
      </c>
      <c r="G6" s="21">
        <v>42596</v>
      </c>
      <c r="H6" s="39">
        <f>G6/F6*100-100</f>
        <v>-14.831847082816807</v>
      </c>
      <c r="I6" s="21">
        <f>SUM(C6,F6)</f>
        <v>190310</v>
      </c>
      <c r="J6" s="21">
        <f>SUM(D6,G6)</f>
        <v>207987</v>
      </c>
      <c r="K6" s="39">
        <f>J6/I6*100-100</f>
        <v>9.288529241763442</v>
      </c>
      <c r="O6" s="44"/>
    </row>
    <row r="7" spans="1:11" ht="24" customHeight="1">
      <c r="A7" s="51"/>
      <c r="B7" s="8" t="s">
        <v>11</v>
      </c>
      <c r="C7" s="40">
        <f>C6/C5</f>
        <v>3.594199928267664</v>
      </c>
      <c r="D7" s="40">
        <f>D6/D5</f>
        <v>4.064060349911539</v>
      </c>
      <c r="E7" s="41" t="s">
        <v>7</v>
      </c>
      <c r="F7" s="40">
        <f>F6/F5</f>
        <v>4.655063291139241</v>
      </c>
      <c r="G7" s="40">
        <f>G6/G5</f>
        <v>3.529665230361286</v>
      </c>
      <c r="H7" s="41" t="s">
        <v>7</v>
      </c>
      <c r="I7" s="40">
        <f>I6/I5</f>
        <v>3.8231748965406402</v>
      </c>
      <c r="J7" s="40">
        <f>J6/J5</f>
        <v>3.9418353422788264</v>
      </c>
      <c r="K7" s="42" t="s">
        <v>7</v>
      </c>
    </row>
    <row r="8" spans="1:15" ht="15" customHeight="1">
      <c r="A8" s="50" t="s">
        <v>6</v>
      </c>
      <c r="B8" s="20" t="s">
        <v>3</v>
      </c>
      <c r="C8" s="21">
        <v>9567</v>
      </c>
      <c r="D8" s="21">
        <v>6438</v>
      </c>
      <c r="E8" s="38">
        <f>D8/C8*100-100</f>
        <v>-32.706177485105044</v>
      </c>
      <c r="F8" s="21">
        <v>1892</v>
      </c>
      <c r="G8" s="21">
        <v>2235</v>
      </c>
      <c r="H8" s="38">
        <f>G8/F8*100-100</f>
        <v>18.12896405919662</v>
      </c>
      <c r="I8" s="21">
        <f>SUM(C8,F8)</f>
        <v>11459</v>
      </c>
      <c r="J8" s="21">
        <f>SUM(D8,G8)</f>
        <v>8673</v>
      </c>
      <c r="K8" s="38">
        <f>J8/I8*100-100</f>
        <v>-24.312767257177754</v>
      </c>
      <c r="O8" s="44"/>
    </row>
    <row r="9" spans="1:15" ht="15" customHeight="1">
      <c r="A9" s="50"/>
      <c r="B9" s="20" t="s">
        <v>4</v>
      </c>
      <c r="C9" s="21">
        <v>52837</v>
      </c>
      <c r="D9" s="21">
        <v>25434</v>
      </c>
      <c r="E9" s="39">
        <f>D9/C9*100-100</f>
        <v>-51.86327762742018</v>
      </c>
      <c r="F9" s="21">
        <v>5714</v>
      </c>
      <c r="G9" s="21">
        <v>5768</v>
      </c>
      <c r="H9" s="39">
        <f>G9/F9*100-100</f>
        <v>0.9450472523626132</v>
      </c>
      <c r="I9" s="21">
        <f>SUM(C9,F9)</f>
        <v>58551</v>
      </c>
      <c r="J9" s="21">
        <f>SUM(D9,G9)</f>
        <v>31202</v>
      </c>
      <c r="K9" s="39">
        <f>J9/I9*100-100</f>
        <v>-46.70970606821404</v>
      </c>
      <c r="O9" s="44"/>
    </row>
    <row r="10" spans="1:11" ht="24" customHeight="1">
      <c r="A10" s="51"/>
      <c r="B10" s="8" t="s">
        <v>11</v>
      </c>
      <c r="C10" s="9">
        <f>C9/C8</f>
        <v>5.52283892547298</v>
      </c>
      <c r="D10" s="40">
        <f>D9/D8</f>
        <v>3.950605778191985</v>
      </c>
      <c r="E10" s="41" t="s">
        <v>7</v>
      </c>
      <c r="F10" s="40">
        <f>F9/F8</f>
        <v>3.0200845665961946</v>
      </c>
      <c r="G10" s="40">
        <f>G9/G8</f>
        <v>2.5807606263982104</v>
      </c>
      <c r="H10" s="41" t="s">
        <v>7</v>
      </c>
      <c r="I10" s="40">
        <f>I9/I8</f>
        <v>5.109608168252029</v>
      </c>
      <c r="J10" s="40">
        <f>J9/J8</f>
        <v>3.597601752565433</v>
      </c>
      <c r="K10" s="42" t="s">
        <v>7</v>
      </c>
    </row>
    <row r="11" spans="1:11" ht="15" customHeight="1">
      <c r="A11" s="50" t="s">
        <v>1</v>
      </c>
      <c r="B11" s="6" t="s">
        <v>3</v>
      </c>
      <c r="C11" s="7">
        <f>SUM(C5,C8)</f>
        <v>48601</v>
      </c>
      <c r="D11" s="7">
        <f>SUM(D5,D8)</f>
        <v>47134</v>
      </c>
      <c r="E11" s="38">
        <f>D11/C11*100-100</f>
        <v>-3.018456410361921</v>
      </c>
      <c r="F11" s="7">
        <f>SUM(F5,F8)</f>
        <v>12636</v>
      </c>
      <c r="G11" s="7">
        <f>SUM(G5,G8)</f>
        <v>14303</v>
      </c>
      <c r="H11" s="38">
        <f>G11/F11*100-100</f>
        <v>13.192465970243745</v>
      </c>
      <c r="I11" s="7">
        <f>SUM(C11,F11)</f>
        <v>61237</v>
      </c>
      <c r="J11" s="7">
        <f>SUM(D11,G11)</f>
        <v>61437</v>
      </c>
      <c r="K11" s="38">
        <f>J11/I11*100-100</f>
        <v>0.3265999314140231</v>
      </c>
    </row>
    <row r="12" spans="1:11" ht="15" customHeight="1">
      <c r="A12" s="50"/>
      <c r="B12" s="6" t="s">
        <v>4</v>
      </c>
      <c r="C12" s="7">
        <f>SUM(C6,C9)</f>
        <v>193133</v>
      </c>
      <c r="D12" s="7">
        <f>SUM(D6,D9)</f>
        <v>190825</v>
      </c>
      <c r="E12" s="39">
        <f>D12/C12*100-100</f>
        <v>-1.1950314032298905</v>
      </c>
      <c r="F12" s="7">
        <f>SUM(F6,F9)</f>
        <v>55728</v>
      </c>
      <c r="G12" s="7">
        <f>SUM(G6,G9)</f>
        <v>48364</v>
      </c>
      <c r="H12" s="39">
        <f>G12/F12*100-100</f>
        <v>-13.214183175423486</v>
      </c>
      <c r="I12" s="7">
        <f>SUM(C12,F12)</f>
        <v>248861</v>
      </c>
      <c r="J12" s="7">
        <f>SUM(D12,G12)</f>
        <v>239189</v>
      </c>
      <c r="K12" s="39">
        <f>J12/I12*100-100</f>
        <v>-3.8865069255528226</v>
      </c>
    </row>
    <row r="13" spans="1:11" ht="24" customHeight="1">
      <c r="A13" s="51"/>
      <c r="B13" s="8" t="s">
        <v>11</v>
      </c>
      <c r="C13" s="40">
        <f>C12/C11</f>
        <v>3.9738482747268575</v>
      </c>
      <c r="D13" s="40">
        <f>D12/D11</f>
        <v>4.048563669537913</v>
      </c>
      <c r="E13" s="41" t="s">
        <v>7</v>
      </c>
      <c r="F13" s="40">
        <f>F12/F11</f>
        <v>4.410256410256411</v>
      </c>
      <c r="G13" s="40">
        <f>G12/G11</f>
        <v>3.381388519890932</v>
      </c>
      <c r="H13" s="41" t="s">
        <v>7</v>
      </c>
      <c r="I13" s="40">
        <f>I12/I11</f>
        <v>4.063899276581152</v>
      </c>
      <c r="J13" s="40">
        <f>J12/J11</f>
        <v>3.8932402298289306</v>
      </c>
      <c r="K13" s="42" t="s">
        <v>7</v>
      </c>
    </row>
    <row r="14" spans="1:9" ht="15" customHeight="1">
      <c r="A14" s="15" t="s">
        <v>25</v>
      </c>
      <c r="B14" s="33"/>
      <c r="C14" s="23"/>
      <c r="D14" s="23"/>
      <c r="E14" s="23"/>
      <c r="F14" s="23"/>
      <c r="G14" s="23"/>
      <c r="H14" s="23"/>
      <c r="I14" s="23"/>
    </row>
    <row r="15" ht="15" customHeight="1">
      <c r="A15" s="46"/>
    </row>
    <row r="16" spans="1:10" ht="15" customHeight="1">
      <c r="A16" s="15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/>
  <headerFooter alignWithMargins="0">
    <oddFooter>&amp;L&amp;D</oddFooter>
  </headerFooter>
  <ignoredErrors>
    <ignoredError sqref="C7 E7 F7 H7 K7 I13:J13 K10 K13 H10 E10 C10:C13 F10:F13 I11 I12" evalError="1"/>
    <ignoredError sqref="I7:J7 I10:J10 E13" evalError="1" formula="1"/>
    <ignoredError sqref="E11:E12 G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="125" zoomScaleNormal="125" zoomScalePageLayoutView="0" workbookViewId="0" topLeftCell="A1">
      <selection activeCell="I23" sqref="I23"/>
    </sheetView>
  </sheetViews>
  <sheetFormatPr defaultColWidth="11.42187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11.42187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16</v>
      </c>
      <c r="B2" s="2"/>
      <c r="C2" s="3"/>
      <c r="D2" s="3"/>
      <c r="E2" s="3"/>
      <c r="F2" s="3"/>
      <c r="G2" s="3"/>
      <c r="H2" s="3" t="s">
        <v>24</v>
      </c>
      <c r="I2" s="3"/>
      <c r="J2" s="3"/>
      <c r="K2" s="3"/>
    </row>
    <row r="3" spans="1:11" ht="15" customHeight="1">
      <c r="A3" s="55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5" customFormat="1" ht="15" customHeight="1">
      <c r="A4" s="56"/>
      <c r="B4" s="58"/>
      <c r="C4" s="13">
        <v>2018</v>
      </c>
      <c r="D4" s="13">
        <v>2019</v>
      </c>
      <c r="E4" s="13" t="s">
        <v>9</v>
      </c>
      <c r="F4" s="13">
        <v>2018</v>
      </c>
      <c r="G4" s="13">
        <v>2019</v>
      </c>
      <c r="H4" s="13" t="s">
        <v>9</v>
      </c>
      <c r="I4" s="13">
        <v>2018</v>
      </c>
      <c r="J4" s="13">
        <v>2019</v>
      </c>
      <c r="K4" s="13" t="s">
        <v>9</v>
      </c>
    </row>
    <row r="5" spans="1:15" ht="15" customHeight="1">
      <c r="A5" s="49" t="s">
        <v>5</v>
      </c>
      <c r="B5" s="18" t="s">
        <v>3</v>
      </c>
      <c r="C5" s="19">
        <v>423856</v>
      </c>
      <c r="D5" s="19">
        <v>396885</v>
      </c>
      <c r="E5" s="39">
        <f>D5/C5*100-100</f>
        <v>-6.363246008078221</v>
      </c>
      <c r="F5" s="21">
        <v>101812</v>
      </c>
      <c r="G5" s="21">
        <v>101561</v>
      </c>
      <c r="H5" s="38">
        <f>G5/F5*100-100</f>
        <v>-0.24653282520723963</v>
      </c>
      <c r="I5" s="19">
        <f>SUM(C5,F5)</f>
        <v>525668</v>
      </c>
      <c r="J5" s="19">
        <f>SUM(D5,G5)</f>
        <v>498446</v>
      </c>
      <c r="K5" s="38">
        <f>J5/I5*100-100</f>
        <v>-5.178553763972687</v>
      </c>
      <c r="O5" s="44"/>
    </row>
    <row r="6" spans="1:15" ht="15" customHeight="1">
      <c r="A6" s="50"/>
      <c r="B6" s="20" t="s">
        <v>4</v>
      </c>
      <c r="C6" s="21">
        <v>790333</v>
      </c>
      <c r="D6" s="21">
        <v>831801</v>
      </c>
      <c r="E6" s="39">
        <f>D6/C6*100-100</f>
        <v>5.246902255125363</v>
      </c>
      <c r="F6" s="21">
        <v>263849</v>
      </c>
      <c r="G6" s="21">
        <v>248372</v>
      </c>
      <c r="H6" s="39">
        <f>G6/F6*100-100</f>
        <v>-5.86585509135908</v>
      </c>
      <c r="I6" s="21">
        <f>SUM(C6,F6)</f>
        <v>1054182</v>
      </c>
      <c r="J6" s="21">
        <f>SUM(D6,G6)</f>
        <v>1080173</v>
      </c>
      <c r="K6" s="39">
        <f>J6/I6*100-100</f>
        <v>2.4655135450994266</v>
      </c>
      <c r="N6" s="44"/>
      <c r="O6" s="44"/>
    </row>
    <row r="7" spans="1:11" ht="24" customHeight="1">
      <c r="A7" s="51"/>
      <c r="B7" s="8" t="s">
        <v>11</v>
      </c>
      <c r="C7" s="40">
        <f>C6/C5</f>
        <v>1.8646261938016684</v>
      </c>
      <c r="D7" s="40">
        <f>D6/D5</f>
        <v>2.095823727276163</v>
      </c>
      <c r="E7" s="41" t="s">
        <v>7</v>
      </c>
      <c r="F7" s="40">
        <f>F6/F5</f>
        <v>2.5915314501237576</v>
      </c>
      <c r="G7" s="40">
        <f>G6/G5</f>
        <v>2.445545041896003</v>
      </c>
      <c r="H7" s="41" t="s">
        <v>7</v>
      </c>
      <c r="I7" s="40">
        <f>I6/I5</f>
        <v>2.005414063629515</v>
      </c>
      <c r="J7" s="40">
        <f>J6/J5</f>
        <v>2.167081288645109</v>
      </c>
      <c r="K7" s="42" t="s">
        <v>7</v>
      </c>
    </row>
    <row r="8" spans="1:15" ht="15" customHeight="1">
      <c r="A8" s="50" t="s">
        <v>6</v>
      </c>
      <c r="B8" s="20" t="s">
        <v>3</v>
      </c>
      <c r="C8" s="21">
        <v>311468</v>
      </c>
      <c r="D8" s="21">
        <v>304728</v>
      </c>
      <c r="E8" s="38">
        <f>D8/C8*100-100</f>
        <v>-2.163946215983671</v>
      </c>
      <c r="F8" s="21">
        <v>114377</v>
      </c>
      <c r="G8" s="21">
        <v>118934</v>
      </c>
      <c r="H8" s="38">
        <f>G8/F8*100-100</f>
        <v>3.9841926261398726</v>
      </c>
      <c r="I8" s="21">
        <f>SUM(C8,F8)</f>
        <v>425845</v>
      </c>
      <c r="J8" s="21">
        <f>SUM(D8,G8)</f>
        <v>423662</v>
      </c>
      <c r="K8" s="38">
        <f>J8/I8*100-100</f>
        <v>-0.5126278340710826</v>
      </c>
      <c r="O8" s="44"/>
    </row>
    <row r="9" spans="1:15" ht="15" customHeight="1">
      <c r="A9" s="50"/>
      <c r="B9" s="20" t="s">
        <v>4</v>
      </c>
      <c r="C9" s="21">
        <v>767549</v>
      </c>
      <c r="D9" s="21">
        <v>772774</v>
      </c>
      <c r="E9" s="39">
        <f>D9/C9*100-100</f>
        <v>0.680738298141236</v>
      </c>
      <c r="F9" s="21">
        <v>290269</v>
      </c>
      <c r="G9" s="21">
        <v>297653</v>
      </c>
      <c r="H9" s="39">
        <f>G9/F9*100-100</f>
        <v>2.5438472589219003</v>
      </c>
      <c r="I9" s="21">
        <f>SUM(C9,F9)</f>
        <v>1057818</v>
      </c>
      <c r="J9" s="21">
        <f>SUM(D9,G9)</f>
        <v>1070427</v>
      </c>
      <c r="K9" s="39">
        <f>J9/I9*100-100</f>
        <v>1.1919819855589395</v>
      </c>
      <c r="O9" s="44"/>
    </row>
    <row r="10" spans="1:11" ht="24" customHeight="1">
      <c r="A10" s="51"/>
      <c r="B10" s="8" t="s">
        <v>11</v>
      </c>
      <c r="C10" s="40">
        <f>C9/C8</f>
        <v>2.4642948874362696</v>
      </c>
      <c r="D10" s="40">
        <f>D9/D8</f>
        <v>2.5359468115827886</v>
      </c>
      <c r="E10" s="41" t="s">
        <v>7</v>
      </c>
      <c r="F10" s="40">
        <f>F9/F8</f>
        <v>2.5378266609545626</v>
      </c>
      <c r="G10" s="40">
        <f>G9/G8</f>
        <v>2.502673751828745</v>
      </c>
      <c r="H10" s="41" t="s">
        <v>7</v>
      </c>
      <c r="I10" s="40">
        <f>I9/I8</f>
        <v>2.4840446641383602</v>
      </c>
      <c r="J10" s="40">
        <f>J9/J8</f>
        <v>2.5266061152522528</v>
      </c>
      <c r="K10" s="42" t="s">
        <v>7</v>
      </c>
    </row>
    <row r="11" spans="1:11" ht="15" customHeight="1">
      <c r="A11" s="50" t="s">
        <v>1</v>
      </c>
      <c r="B11" s="6" t="s">
        <v>3</v>
      </c>
      <c r="C11" s="7">
        <f>SUM(C5,C8)</f>
        <v>735324</v>
      </c>
      <c r="D11" s="7">
        <f>SUM(D5,D8)</f>
        <v>701613</v>
      </c>
      <c r="E11" s="38">
        <f>D11/C11*100-100</f>
        <v>-4.584509685526385</v>
      </c>
      <c r="F11" s="7">
        <f>SUM(F5,F8)</f>
        <v>216189</v>
      </c>
      <c r="G11" s="7">
        <f>SUM(G5,G8)</f>
        <v>220495</v>
      </c>
      <c r="H11" s="38">
        <f>G11/F11*100-100</f>
        <v>1.991775714768096</v>
      </c>
      <c r="I11" s="7">
        <f>SUM(C11,F11)</f>
        <v>951513</v>
      </c>
      <c r="J11" s="7">
        <f>SUM(D11,G11)</f>
        <v>922108</v>
      </c>
      <c r="K11" s="38">
        <f>J11/I11*100-100</f>
        <v>-3.0903413826190587</v>
      </c>
    </row>
    <row r="12" spans="1:11" ht="15" customHeight="1">
      <c r="A12" s="50"/>
      <c r="B12" s="6" t="s">
        <v>4</v>
      </c>
      <c r="C12" s="7">
        <f>SUM(C6,C9)</f>
        <v>1557882</v>
      </c>
      <c r="D12" s="7">
        <f>SUM(D6,D9)</f>
        <v>1604575</v>
      </c>
      <c r="E12" s="39">
        <f>D12/C12*100-100</f>
        <v>2.997210315030287</v>
      </c>
      <c r="F12" s="7">
        <f>SUM(F6,F9)</f>
        <v>554118</v>
      </c>
      <c r="G12" s="7">
        <f>SUM(G6,G9)</f>
        <v>546025</v>
      </c>
      <c r="H12" s="39">
        <f>G12/F12*100-100</f>
        <v>-1.4605192395843432</v>
      </c>
      <c r="I12" s="7">
        <f>SUM(C12,F12)</f>
        <v>2112000</v>
      </c>
      <c r="J12" s="7">
        <f>SUM(D12,G12)</f>
        <v>2150600</v>
      </c>
      <c r="K12" s="39">
        <f>J12/I12*100-100</f>
        <v>1.8276515151515156</v>
      </c>
    </row>
    <row r="13" spans="1:11" ht="24" customHeight="1">
      <c r="A13" s="51"/>
      <c r="B13" s="8" t="s">
        <v>11</v>
      </c>
      <c r="C13" s="40">
        <f>C12/C11</f>
        <v>2.1186334187378626</v>
      </c>
      <c r="D13" s="40">
        <f>D12/D11</f>
        <v>2.286980144324578</v>
      </c>
      <c r="E13" s="41" t="s">
        <v>7</v>
      </c>
      <c r="F13" s="40">
        <f>F12/F11</f>
        <v>2.5631183825264006</v>
      </c>
      <c r="G13" s="40">
        <f>G12/G11</f>
        <v>2.4763600081634505</v>
      </c>
      <c r="H13" s="41" t="s">
        <v>7</v>
      </c>
      <c r="I13" s="40">
        <f>I12/I11</f>
        <v>2.219622853287343</v>
      </c>
      <c r="J13" s="40">
        <f>J12/J11</f>
        <v>2.332264767250691</v>
      </c>
      <c r="K13" s="42" t="s">
        <v>7</v>
      </c>
    </row>
    <row r="14" spans="1:9" ht="15" customHeight="1">
      <c r="A14" s="15" t="s">
        <v>25</v>
      </c>
      <c r="B14" s="15" t="s">
        <v>13</v>
      </c>
      <c r="C14" s="15" t="s">
        <v>13</v>
      </c>
      <c r="D14" s="15" t="s">
        <v>13</v>
      </c>
      <c r="E14" s="23"/>
      <c r="F14" s="23"/>
      <c r="G14" s="23"/>
      <c r="H14" s="23"/>
      <c r="I14" s="23"/>
    </row>
    <row r="15" ht="15" customHeight="1">
      <c r="A15" s="46"/>
    </row>
    <row r="16" spans="1:10" ht="15" customHeight="1">
      <c r="A16" s="15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/>
  <headerFooter alignWithMargins="0">
    <oddFooter>&amp;L&amp;D</oddFooter>
  </headerFooter>
  <ignoredErrors>
    <ignoredError sqref="I7:K7 E11:E12 I10:J10 G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="125" zoomScaleNormal="125" zoomScalePageLayoutView="0" workbookViewId="0" topLeftCell="A1">
      <selection activeCell="J23" sqref="J23"/>
    </sheetView>
  </sheetViews>
  <sheetFormatPr defaultColWidth="11.42187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11.42187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17</v>
      </c>
      <c r="B2" s="2"/>
      <c r="C2" s="3"/>
      <c r="D2" s="3"/>
      <c r="E2" s="3"/>
      <c r="F2" s="3"/>
      <c r="G2" s="3"/>
      <c r="H2" s="3" t="s">
        <v>24</v>
      </c>
      <c r="I2" s="3"/>
      <c r="J2" s="3"/>
      <c r="K2" s="3"/>
    </row>
    <row r="3" spans="1:11" ht="15" customHeight="1">
      <c r="A3" s="57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5" customFormat="1" ht="15" customHeight="1">
      <c r="A4" s="58"/>
      <c r="B4" s="58"/>
      <c r="C4" s="13">
        <v>2018</v>
      </c>
      <c r="D4" s="13">
        <v>2019</v>
      </c>
      <c r="E4" s="13" t="s">
        <v>9</v>
      </c>
      <c r="F4" s="13">
        <v>2018</v>
      </c>
      <c r="G4" s="13">
        <v>2019</v>
      </c>
      <c r="H4" s="13" t="s">
        <v>9</v>
      </c>
      <c r="I4" s="13">
        <v>2018</v>
      </c>
      <c r="J4" s="13">
        <v>2019</v>
      </c>
      <c r="K4" s="13" t="s">
        <v>9</v>
      </c>
    </row>
    <row r="5" spans="1:15" ht="15" customHeight="1">
      <c r="A5" s="49" t="s">
        <v>5</v>
      </c>
      <c r="B5" s="18" t="s">
        <v>3</v>
      </c>
      <c r="C5" s="19">
        <v>26369</v>
      </c>
      <c r="D5" s="19">
        <v>24562</v>
      </c>
      <c r="E5" s="39">
        <f>D5/C5*100-100</f>
        <v>-6.852743752133179</v>
      </c>
      <c r="F5" s="21">
        <v>15180</v>
      </c>
      <c r="G5" s="21">
        <v>17671</v>
      </c>
      <c r="H5" s="39">
        <f>G5/F5*100-100</f>
        <v>16.409749670619235</v>
      </c>
      <c r="I5" s="19">
        <f>SUM(C5,F5)</f>
        <v>41549</v>
      </c>
      <c r="J5" s="19">
        <f>SUM(D5,G5)</f>
        <v>42233</v>
      </c>
      <c r="K5" s="39">
        <f>J5/I5*100-100</f>
        <v>1.6462490071963174</v>
      </c>
      <c r="O5" s="44"/>
    </row>
    <row r="6" spans="1:15" ht="15" customHeight="1">
      <c r="A6" s="50"/>
      <c r="B6" s="20" t="s">
        <v>4</v>
      </c>
      <c r="C6" s="21">
        <v>53606</v>
      </c>
      <c r="D6" s="21">
        <v>51219</v>
      </c>
      <c r="E6" s="39">
        <f>D6/C6*100-100</f>
        <v>-4.452859754505084</v>
      </c>
      <c r="F6" s="21">
        <v>28126</v>
      </c>
      <c r="G6" s="21">
        <v>33067</v>
      </c>
      <c r="H6" s="39">
        <f>G6/F6*100-100</f>
        <v>17.567375382208624</v>
      </c>
      <c r="I6" s="21">
        <f>SUM(C6,F6)</f>
        <v>81732</v>
      </c>
      <c r="J6" s="21">
        <f>SUM(D6,G6)</f>
        <v>84286</v>
      </c>
      <c r="K6" s="39">
        <f>J6/I6*100-100</f>
        <v>3.1248470611266157</v>
      </c>
      <c r="O6" s="44"/>
    </row>
    <row r="7" spans="1:12" ht="24" customHeight="1">
      <c r="A7" s="51"/>
      <c r="B7" s="8" t="s">
        <v>11</v>
      </c>
      <c r="C7" s="40">
        <f>C6/C5</f>
        <v>2.0329174409344306</v>
      </c>
      <c r="D7" s="40">
        <f>D6/D5</f>
        <v>2.085294357137041</v>
      </c>
      <c r="E7" s="41" t="s">
        <v>7</v>
      </c>
      <c r="F7" s="40">
        <f>F6/F5</f>
        <v>1.8528326745718051</v>
      </c>
      <c r="G7" s="40">
        <f>G6/G5</f>
        <v>1.8712579933223925</v>
      </c>
      <c r="H7" s="41" t="s">
        <v>7</v>
      </c>
      <c r="I7" s="40">
        <f>I6/I5</f>
        <v>1.9671231557919564</v>
      </c>
      <c r="J7" s="40">
        <f>J6/J5</f>
        <v>1.9957379300546965</v>
      </c>
      <c r="K7" s="42" t="s">
        <v>7</v>
      </c>
      <c r="L7" s="43"/>
    </row>
    <row r="8" spans="1:11" ht="15" customHeight="1">
      <c r="A8" s="50" t="s">
        <v>6</v>
      </c>
      <c r="B8" s="20" t="s">
        <v>3</v>
      </c>
      <c r="C8" s="21">
        <v>8280</v>
      </c>
      <c r="D8" s="21">
        <v>6700</v>
      </c>
      <c r="E8" s="39">
        <f>D8/C8*100-100</f>
        <v>-19.082125603864725</v>
      </c>
      <c r="F8" s="21">
        <v>19696</v>
      </c>
      <c r="G8" s="21">
        <v>22535</v>
      </c>
      <c r="H8" s="39">
        <f>G8/F8*100-100</f>
        <v>14.414094232331436</v>
      </c>
      <c r="I8" s="21">
        <f>SUM(C8,F8)</f>
        <v>27976</v>
      </c>
      <c r="J8" s="21">
        <f>SUM(D8,G8)</f>
        <v>29235</v>
      </c>
      <c r="K8" s="39">
        <f>J8/I8*100-100</f>
        <v>4.50028595939375</v>
      </c>
    </row>
    <row r="9" spans="1:15" ht="15" customHeight="1">
      <c r="A9" s="50"/>
      <c r="B9" s="20" t="s">
        <v>4</v>
      </c>
      <c r="C9" s="21">
        <v>14283</v>
      </c>
      <c r="D9" s="21">
        <v>10707</v>
      </c>
      <c r="E9" s="39">
        <f>D9/C9*100-100</f>
        <v>-25.03675698382692</v>
      </c>
      <c r="F9" s="21">
        <v>32751</v>
      </c>
      <c r="G9" s="21">
        <v>35660</v>
      </c>
      <c r="H9" s="39">
        <f>G9/F9*100-100</f>
        <v>8.88217153674698</v>
      </c>
      <c r="I9" s="21">
        <f>SUM(C9,F9)</f>
        <v>47034</v>
      </c>
      <c r="J9" s="21">
        <f>SUM(D9,G9)</f>
        <v>46367</v>
      </c>
      <c r="K9" s="39">
        <f>J9/I9*100-100</f>
        <v>-1.4181230599140946</v>
      </c>
      <c r="O9" s="44"/>
    </row>
    <row r="10" spans="1:15" ht="24" customHeight="1">
      <c r="A10" s="51"/>
      <c r="B10" s="8" t="s">
        <v>11</v>
      </c>
      <c r="C10" s="40">
        <f>C9/C8</f>
        <v>1.725</v>
      </c>
      <c r="D10" s="40">
        <f>D9/D8</f>
        <v>1.5980597014925373</v>
      </c>
      <c r="E10" s="41" t="s">
        <v>7</v>
      </c>
      <c r="F10" s="40">
        <f>F9/F8</f>
        <v>1.6628249390739236</v>
      </c>
      <c r="G10" s="40">
        <f>G9/G8</f>
        <v>1.582427335256268</v>
      </c>
      <c r="H10" s="41" t="s">
        <v>7</v>
      </c>
      <c r="I10" s="40">
        <f>I9/I8</f>
        <v>1.6812267657992566</v>
      </c>
      <c r="J10" s="40">
        <f>J9/J8</f>
        <v>1.5860099196168975</v>
      </c>
      <c r="K10" s="42" t="s">
        <v>7</v>
      </c>
      <c r="O10" s="44"/>
    </row>
    <row r="11" spans="1:11" ht="15" customHeight="1">
      <c r="A11" s="50" t="s">
        <v>1</v>
      </c>
      <c r="B11" s="6" t="s">
        <v>3</v>
      </c>
      <c r="C11" s="7">
        <f>SUM(C5,C8)</f>
        <v>34649</v>
      </c>
      <c r="D11" s="7">
        <f>SUM(D5,D8)</f>
        <v>31262</v>
      </c>
      <c r="E11" s="39">
        <f>D11/C11*100-100</f>
        <v>-9.775173886692258</v>
      </c>
      <c r="F11" s="7">
        <f>SUM(F5,F8)</f>
        <v>34876</v>
      </c>
      <c r="G11" s="7">
        <f>SUM(G5,G8)</f>
        <v>40206</v>
      </c>
      <c r="H11" s="39">
        <f>G11/F11*100-100</f>
        <v>15.282715907787576</v>
      </c>
      <c r="I11" s="7">
        <f>SUM(C11,F11)</f>
        <v>69525</v>
      </c>
      <c r="J11" s="7">
        <f>SUM(D11,G11)</f>
        <v>71468</v>
      </c>
      <c r="K11" s="39">
        <f>J11/I11*100-100</f>
        <v>2.7946781733189567</v>
      </c>
    </row>
    <row r="12" spans="1:11" ht="15" customHeight="1">
      <c r="A12" s="50"/>
      <c r="B12" s="6" t="s">
        <v>4</v>
      </c>
      <c r="C12" s="7">
        <f>SUM(C6,C9)</f>
        <v>67889</v>
      </c>
      <c r="D12" s="7">
        <f>SUM(D6,D9)</f>
        <v>61926</v>
      </c>
      <c r="E12" s="39">
        <f>D12/C12*100-100</f>
        <v>-8.78345534622693</v>
      </c>
      <c r="F12" s="7">
        <f>SUM(F6,F9)</f>
        <v>60877</v>
      </c>
      <c r="G12" s="7">
        <f>SUM(G6,G9)</f>
        <v>68727</v>
      </c>
      <c r="H12" s="39">
        <f>G12/F12*100-100</f>
        <v>12.894853557172652</v>
      </c>
      <c r="I12" s="7">
        <f>SUM(C12,F12)</f>
        <v>128766</v>
      </c>
      <c r="J12" s="7">
        <f>SUM(D12,G12)</f>
        <v>130653</v>
      </c>
      <c r="K12" s="39">
        <f>J12/I12*100-100</f>
        <v>1.4654489539164075</v>
      </c>
    </row>
    <row r="13" spans="1:11" ht="24" customHeight="1">
      <c r="A13" s="51"/>
      <c r="B13" s="8" t="s">
        <v>11</v>
      </c>
      <c r="C13" s="9">
        <f>C12/C11</f>
        <v>1.9593350457444658</v>
      </c>
      <c r="D13" s="40">
        <f>D12/D11</f>
        <v>1.980871345403365</v>
      </c>
      <c r="E13" s="41" t="s">
        <v>7</v>
      </c>
      <c r="F13" s="40">
        <f>F12/F11</f>
        <v>1.7455270099782085</v>
      </c>
      <c r="G13" s="40">
        <f>G12/G11</f>
        <v>1.7093717355618565</v>
      </c>
      <c r="H13" s="41" t="s">
        <v>7</v>
      </c>
      <c r="I13" s="40">
        <f>I12/I11</f>
        <v>1.852081984897519</v>
      </c>
      <c r="J13" s="40">
        <f>J12/J11</f>
        <v>1.8281328706553983</v>
      </c>
      <c r="K13" s="42" t="s">
        <v>7</v>
      </c>
    </row>
    <row r="14" spans="1:9" ht="15" customHeight="1">
      <c r="A14" s="15" t="s">
        <v>25</v>
      </c>
      <c r="B14" s="33"/>
      <c r="C14" s="23"/>
      <c r="D14" s="23"/>
      <c r="E14" s="23"/>
      <c r="F14" s="23"/>
      <c r="G14" s="23"/>
      <c r="H14" s="23"/>
      <c r="I14" s="23"/>
    </row>
    <row r="15" ht="15" customHeight="1">
      <c r="A15" s="46"/>
    </row>
    <row r="16" spans="1:10" ht="15" customHeight="1">
      <c r="A16" s="15"/>
      <c r="J16" s="1"/>
    </row>
    <row r="17" ht="15" customHeight="1">
      <c r="J17" s="1"/>
    </row>
    <row r="20" ht="15" customHeight="1">
      <c r="L20" s="39"/>
    </row>
    <row r="21" ht="15" customHeight="1">
      <c r="L21" s="39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/>
  <headerFooter alignWithMargins="0">
    <oddFooter>&amp;L&amp;D</oddFooter>
  </headerFooter>
  <ignoredErrors>
    <ignoredError sqref="J7 J10 E11:E12 G7" formula="1"/>
    <ignoredError sqref="C7 E7 H7 F7 K7 I11:I13 E13 K10 K13 H13 H10 E10 C10:C13 F10:F13" evalError="1"/>
    <ignoredError sqref="I10 I7" evalError="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="125" zoomScaleNormal="125" zoomScalePageLayoutView="0" workbookViewId="0" topLeftCell="A1">
      <selection activeCell="H23" sqref="H23"/>
    </sheetView>
  </sheetViews>
  <sheetFormatPr defaultColWidth="11.42187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11.42187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18</v>
      </c>
      <c r="B2" s="2"/>
      <c r="C2" s="3"/>
      <c r="D2" s="3"/>
      <c r="E2" s="3"/>
      <c r="F2" s="3"/>
      <c r="G2" s="3"/>
      <c r="H2" s="3" t="s">
        <v>24</v>
      </c>
      <c r="I2" s="3"/>
      <c r="J2" s="3"/>
      <c r="K2" s="3"/>
    </row>
    <row r="3" spans="1:11" ht="15" customHeight="1">
      <c r="A3" s="57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5" customFormat="1" ht="15" customHeight="1">
      <c r="A4" s="58"/>
      <c r="B4" s="58"/>
      <c r="C4" s="13">
        <v>2018</v>
      </c>
      <c r="D4" s="13">
        <v>2019</v>
      </c>
      <c r="E4" s="13" t="s">
        <v>9</v>
      </c>
      <c r="F4" s="13">
        <v>2018</v>
      </c>
      <c r="G4" s="13">
        <v>2019</v>
      </c>
      <c r="H4" s="13" t="s">
        <v>9</v>
      </c>
      <c r="I4" s="13">
        <v>2018</v>
      </c>
      <c r="J4" s="13">
        <v>2019</v>
      </c>
      <c r="K4" s="13" t="s">
        <v>9</v>
      </c>
    </row>
    <row r="5" spans="1:15" ht="15" customHeight="1">
      <c r="A5" s="49" t="s">
        <v>5</v>
      </c>
      <c r="B5" s="18" t="s">
        <v>3</v>
      </c>
      <c r="C5" s="19">
        <v>368082</v>
      </c>
      <c r="D5" s="19">
        <v>361639</v>
      </c>
      <c r="E5" s="39">
        <f>D5/C5*100-100</f>
        <v>-1.7504251769986041</v>
      </c>
      <c r="F5" s="21">
        <v>87902</v>
      </c>
      <c r="G5" s="21">
        <v>96234</v>
      </c>
      <c r="H5" s="39">
        <f>G5/F5*100-100</f>
        <v>9.478737685149369</v>
      </c>
      <c r="I5" s="19">
        <f>SUM(C5,F5)</f>
        <v>455984</v>
      </c>
      <c r="J5" s="19">
        <f>SUM(D5,G5)</f>
        <v>457873</v>
      </c>
      <c r="K5" s="39">
        <f>J5/I5*100-100</f>
        <v>0.41426892171654117</v>
      </c>
      <c r="O5" s="44"/>
    </row>
    <row r="6" spans="1:15" ht="15" customHeight="1">
      <c r="A6" s="50"/>
      <c r="B6" s="20" t="s">
        <v>4</v>
      </c>
      <c r="C6" s="21">
        <v>1036540</v>
      </c>
      <c r="D6" s="21">
        <v>985954</v>
      </c>
      <c r="E6" s="39">
        <f>D6/C6*100-100</f>
        <v>-4.880274760260093</v>
      </c>
      <c r="F6" s="21">
        <v>262967</v>
      </c>
      <c r="G6" s="21">
        <v>291883</v>
      </c>
      <c r="H6" s="39">
        <f>G6/F6*100-100</f>
        <v>10.996056539413686</v>
      </c>
      <c r="I6" s="21">
        <f>SUM(C6,F6)</f>
        <v>1299507</v>
      </c>
      <c r="J6" s="21">
        <f>SUM(D6,G6)</f>
        <v>1277837</v>
      </c>
      <c r="K6" s="39">
        <f>J6/I6*100-100</f>
        <v>-1.667555465264897</v>
      </c>
      <c r="O6" s="44"/>
    </row>
    <row r="7" spans="1:11" ht="24" customHeight="1">
      <c r="A7" s="51"/>
      <c r="B7" s="8" t="s">
        <v>11</v>
      </c>
      <c r="C7" s="40">
        <f>C6/C5</f>
        <v>2.816057291581767</v>
      </c>
      <c r="D7" s="40">
        <f>D6/D5</f>
        <v>2.7263486515558335</v>
      </c>
      <c r="E7" s="41" t="s">
        <v>7</v>
      </c>
      <c r="F7" s="40">
        <f>F6/F5</f>
        <v>2.9915929102864554</v>
      </c>
      <c r="G7" s="40">
        <f>G6/G5</f>
        <v>3.033054845480807</v>
      </c>
      <c r="H7" s="41" t="s">
        <v>7</v>
      </c>
      <c r="I7" s="40">
        <f>I6/I5</f>
        <v>2.8498960489841747</v>
      </c>
      <c r="J7" s="40">
        <f>J6/J5</f>
        <v>2.7908109890733894</v>
      </c>
      <c r="K7" s="42" t="s">
        <v>7</v>
      </c>
    </row>
    <row r="8" spans="1:15" ht="15" customHeight="1">
      <c r="A8" s="50" t="s">
        <v>6</v>
      </c>
      <c r="B8" s="20" t="s">
        <v>3</v>
      </c>
      <c r="C8" s="21">
        <v>510125</v>
      </c>
      <c r="D8" s="21">
        <v>512521</v>
      </c>
      <c r="E8" s="39">
        <f>D8/C8*100-100</f>
        <v>0.46968880176427774</v>
      </c>
      <c r="F8" s="21">
        <v>76018</v>
      </c>
      <c r="G8" s="21">
        <v>80488</v>
      </c>
      <c r="H8" s="39">
        <f>G8/F8*100-100</f>
        <v>5.8801862716725</v>
      </c>
      <c r="I8" s="21">
        <f>SUM(C8,F8)</f>
        <v>586143</v>
      </c>
      <c r="J8" s="21">
        <f>SUM(D8,G8)</f>
        <v>593009</v>
      </c>
      <c r="K8" s="39">
        <f>J8/I8*100-100</f>
        <v>1.1713865046584289</v>
      </c>
      <c r="O8" s="44"/>
    </row>
    <row r="9" spans="1:15" ht="15" customHeight="1">
      <c r="A9" s="50"/>
      <c r="B9" s="20" t="s">
        <v>4</v>
      </c>
      <c r="C9" s="21">
        <v>1960409</v>
      </c>
      <c r="D9" s="21">
        <v>1942392</v>
      </c>
      <c r="E9" s="39">
        <f>D9/C9*100-100</f>
        <v>-0.9190429140041658</v>
      </c>
      <c r="F9" s="21">
        <v>241642</v>
      </c>
      <c r="G9" s="21">
        <v>251011</v>
      </c>
      <c r="H9" s="39">
        <f>G9/F9*100-100</f>
        <v>3.8772233303813124</v>
      </c>
      <c r="I9" s="21">
        <f>SUM(C9,F9)</f>
        <v>2202051</v>
      </c>
      <c r="J9" s="21">
        <f>SUM(D9,G9)</f>
        <v>2193403</v>
      </c>
      <c r="K9" s="39">
        <f>J9/I9*100-100</f>
        <v>-0.39272478248688003</v>
      </c>
      <c r="O9" s="44"/>
    </row>
    <row r="10" spans="1:11" ht="24" customHeight="1">
      <c r="A10" s="51"/>
      <c r="B10" s="8" t="s">
        <v>11</v>
      </c>
      <c r="C10" s="40">
        <f>C9/C8</f>
        <v>3.84299730458221</v>
      </c>
      <c r="D10" s="40">
        <f>D9/D8</f>
        <v>3.7898778781747477</v>
      </c>
      <c r="E10" s="41" t="s">
        <v>7</v>
      </c>
      <c r="F10" s="40">
        <f>F9/F8</f>
        <v>3.178747138835539</v>
      </c>
      <c r="G10" s="40">
        <f>G9/G8</f>
        <v>3.118613954875261</v>
      </c>
      <c r="H10" s="41" t="s">
        <v>7</v>
      </c>
      <c r="I10" s="40">
        <f>I9/I8</f>
        <v>3.756849437765187</v>
      </c>
      <c r="J10" s="40">
        <f>J9/J8</f>
        <v>3.6987684841208144</v>
      </c>
      <c r="K10" s="42" t="s">
        <v>7</v>
      </c>
    </row>
    <row r="11" spans="1:11" ht="15" customHeight="1">
      <c r="A11" s="50" t="s">
        <v>1</v>
      </c>
      <c r="B11" s="6" t="s">
        <v>3</v>
      </c>
      <c r="C11" s="7">
        <f>SUM(C5,C8)</f>
        <v>878207</v>
      </c>
      <c r="D11" s="7">
        <f>SUM(D5,D8)</f>
        <v>874160</v>
      </c>
      <c r="E11" s="39">
        <f>D11/C11*100-100</f>
        <v>-0.46082529517528314</v>
      </c>
      <c r="F11" s="7">
        <f>SUM(F5,F8)</f>
        <v>163920</v>
      </c>
      <c r="G11" s="7">
        <f>SUM(G5,G8)</f>
        <v>176722</v>
      </c>
      <c r="H11" s="39">
        <f>G11/F11*100-100</f>
        <v>7.8099072718399185</v>
      </c>
      <c r="I11" s="7">
        <f>SUM(C11,F11)</f>
        <v>1042127</v>
      </c>
      <c r="J11" s="7">
        <f>SUM(D11,G11)</f>
        <v>1050882</v>
      </c>
      <c r="K11" s="39">
        <f>J11/I11*100-100</f>
        <v>0.8401087391459896</v>
      </c>
    </row>
    <row r="12" spans="1:11" ht="15" customHeight="1">
      <c r="A12" s="50"/>
      <c r="B12" s="6" t="s">
        <v>4</v>
      </c>
      <c r="C12" s="7">
        <f>SUM(C6,C9)</f>
        <v>2996949</v>
      </c>
      <c r="D12" s="7">
        <f>SUM(D6,D9)</f>
        <v>2928346</v>
      </c>
      <c r="E12" s="39">
        <f>D12/C12*100-100</f>
        <v>-2.2890946759521142</v>
      </c>
      <c r="F12" s="7">
        <f>SUM(F6,F9)</f>
        <v>504609</v>
      </c>
      <c r="G12" s="7">
        <f>SUM(G6,G9)</f>
        <v>542894</v>
      </c>
      <c r="H12" s="39">
        <f>G12/F12*100-100</f>
        <v>7.5870624582597515</v>
      </c>
      <c r="I12" s="7">
        <f>SUM(C12,F12)</f>
        <v>3501558</v>
      </c>
      <c r="J12" s="7">
        <f>SUM(D12,G12)</f>
        <v>3471240</v>
      </c>
      <c r="K12" s="39">
        <f>J12/I12*100-100</f>
        <v>-0.8658431475360402</v>
      </c>
    </row>
    <row r="13" spans="1:11" ht="24" customHeight="1">
      <c r="A13" s="51"/>
      <c r="B13" s="8" t="s">
        <v>11</v>
      </c>
      <c r="C13" s="40">
        <f>C12/C11</f>
        <v>3.4125769892519644</v>
      </c>
      <c r="D13" s="40">
        <f>D12/D11</f>
        <v>3.3498970440194014</v>
      </c>
      <c r="E13" s="41" t="s">
        <v>7</v>
      </c>
      <c r="F13" s="40">
        <f>F12/F11</f>
        <v>3.0783857979502196</v>
      </c>
      <c r="G13" s="40">
        <f>G12/G11</f>
        <v>3.0720227249578436</v>
      </c>
      <c r="H13" s="41" t="s">
        <v>7</v>
      </c>
      <c r="I13" s="40">
        <f>I12/I11</f>
        <v>3.3600108240166504</v>
      </c>
      <c r="J13" s="40">
        <f>J12/J11</f>
        <v>3.303168195858336</v>
      </c>
      <c r="K13" s="42" t="s">
        <v>7</v>
      </c>
    </row>
    <row r="14" spans="1:9" ht="15" customHeight="1">
      <c r="A14" s="15" t="s">
        <v>25</v>
      </c>
      <c r="B14" s="33"/>
      <c r="C14" s="23"/>
      <c r="D14" s="23"/>
      <c r="E14" s="23"/>
      <c r="F14" s="23"/>
      <c r="G14" s="23"/>
      <c r="H14" s="23"/>
      <c r="I14" s="23"/>
    </row>
    <row r="15" ht="15" customHeight="1">
      <c r="A15" s="46"/>
    </row>
    <row r="16" spans="1:10" ht="15" customHeight="1">
      <c r="A16" s="15"/>
      <c r="J16" s="1"/>
    </row>
    <row r="17" ht="15" customHeight="1">
      <c r="J17" s="1"/>
    </row>
    <row r="18" ht="15" customHeight="1">
      <c r="F18" s="44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/>
  <headerFooter alignWithMargins="0">
    <oddFooter>&amp;L&amp;D</oddFooter>
  </headerFooter>
  <ignoredErrors>
    <ignoredError sqref="C7 E7 F7 E13 H7 I13 K10 D10 E10 H10 C10:C13 F10 F13" evalError="1"/>
    <ignoredError sqref="I10:J10 I7:J7 K7" evalError="1" formula="1"/>
    <ignoredError sqref="E11:E12 G7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="125" zoomScaleNormal="125" zoomScalePageLayoutView="0" workbookViewId="0" topLeftCell="A1">
      <selection activeCell="I22" sqref="I22"/>
    </sheetView>
  </sheetViews>
  <sheetFormatPr defaultColWidth="11.42187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11.42187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19</v>
      </c>
      <c r="B2" s="2"/>
      <c r="C2" s="3"/>
      <c r="D2" s="3"/>
      <c r="E2" s="3"/>
      <c r="F2" s="3"/>
      <c r="G2" s="3"/>
      <c r="H2" s="3" t="s">
        <v>24</v>
      </c>
      <c r="I2" s="3"/>
      <c r="J2" s="3"/>
      <c r="K2" s="3"/>
    </row>
    <row r="3" spans="1:11" ht="15" customHeight="1">
      <c r="A3" s="57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5" customFormat="1" ht="15" customHeight="1">
      <c r="A4" s="58"/>
      <c r="B4" s="58"/>
      <c r="C4" s="13">
        <v>2018</v>
      </c>
      <c r="D4" s="13">
        <v>2019</v>
      </c>
      <c r="E4" s="13" t="s">
        <v>9</v>
      </c>
      <c r="F4" s="13">
        <v>2018</v>
      </c>
      <c r="G4" s="13">
        <v>2019</v>
      </c>
      <c r="H4" s="13" t="s">
        <v>9</v>
      </c>
      <c r="I4" s="13">
        <v>2018</v>
      </c>
      <c r="J4" s="13">
        <v>2019</v>
      </c>
      <c r="K4" s="13" t="s">
        <v>9</v>
      </c>
    </row>
    <row r="5" spans="1:14" ht="15" customHeight="1">
      <c r="A5" s="49" t="s">
        <v>5</v>
      </c>
      <c r="B5" s="18" t="s">
        <v>3</v>
      </c>
      <c r="C5" s="19">
        <v>455791</v>
      </c>
      <c r="D5" s="19">
        <v>464680</v>
      </c>
      <c r="E5" s="39">
        <f>D5/C5*100-100</f>
        <v>1.9502359634130642</v>
      </c>
      <c r="F5" s="21">
        <v>105818</v>
      </c>
      <c r="G5" s="21">
        <v>109678</v>
      </c>
      <c r="H5" s="39">
        <f>G5/F5*100-100</f>
        <v>3.647772590674549</v>
      </c>
      <c r="I5" s="19">
        <f>SUM(C5,F5)</f>
        <v>561609</v>
      </c>
      <c r="J5" s="19">
        <f>SUM(D5,G5)</f>
        <v>574358</v>
      </c>
      <c r="K5" s="39">
        <f>J5/I5*100-100</f>
        <v>2.2700847030585436</v>
      </c>
      <c r="N5" s="44"/>
    </row>
    <row r="6" spans="1:14" ht="15" customHeight="1">
      <c r="A6" s="50"/>
      <c r="B6" s="20" t="s">
        <v>4</v>
      </c>
      <c r="C6" s="21">
        <v>1089616</v>
      </c>
      <c r="D6" s="21">
        <v>1098500</v>
      </c>
      <c r="E6" s="39">
        <f>D6/C6*100-100</f>
        <v>0.815333108177569</v>
      </c>
      <c r="F6" s="21">
        <v>266874</v>
      </c>
      <c r="G6" s="21">
        <v>274746</v>
      </c>
      <c r="H6" s="39">
        <f>G6/F6*100-100</f>
        <v>2.949706603116084</v>
      </c>
      <c r="I6" s="21">
        <f>SUM(C6,F6)</f>
        <v>1356490</v>
      </c>
      <c r="J6" s="21">
        <f>SUM(D6,G6)</f>
        <v>1373246</v>
      </c>
      <c r="K6" s="39">
        <f>J6/I6*100-100</f>
        <v>1.235246850326945</v>
      </c>
      <c r="N6" s="44"/>
    </row>
    <row r="7" spans="1:11" ht="24" customHeight="1">
      <c r="A7" s="51"/>
      <c r="B7" s="8" t="s">
        <v>11</v>
      </c>
      <c r="C7" s="40">
        <f>C6/C5</f>
        <v>2.3906044656432446</v>
      </c>
      <c r="D7" s="40">
        <f>D6/D5</f>
        <v>2.363992424894551</v>
      </c>
      <c r="E7" s="41" t="s">
        <v>7</v>
      </c>
      <c r="F7" s="40">
        <f>F6/F5</f>
        <v>2.522009487988811</v>
      </c>
      <c r="G7" s="40">
        <f>G6/G5</f>
        <v>2.5050237969328397</v>
      </c>
      <c r="H7" s="41" t="s">
        <v>7</v>
      </c>
      <c r="I7" s="40">
        <f>I6/I5</f>
        <v>2.415363713900596</v>
      </c>
      <c r="J7" s="40">
        <f>J6/J5</f>
        <v>2.3909234310308203</v>
      </c>
      <c r="K7" s="42" t="s">
        <v>7</v>
      </c>
    </row>
    <row r="8" spans="1:14" ht="15" customHeight="1">
      <c r="A8" s="50" t="s">
        <v>6</v>
      </c>
      <c r="B8" s="20" t="s">
        <v>3</v>
      </c>
      <c r="C8" s="21">
        <v>458988</v>
      </c>
      <c r="D8" s="21">
        <v>477373</v>
      </c>
      <c r="E8" s="39">
        <f>D8/C8*100-100</f>
        <v>4.005551343390252</v>
      </c>
      <c r="F8" s="21">
        <v>117725</v>
      </c>
      <c r="G8" s="21">
        <v>130158</v>
      </c>
      <c r="H8" s="39">
        <f>G8/F8*100-100</f>
        <v>10.561053302187304</v>
      </c>
      <c r="I8" s="21">
        <f>SUM(C8,F8)</f>
        <v>576713</v>
      </c>
      <c r="J8" s="21">
        <f>SUM(D8,G8)</f>
        <v>607531</v>
      </c>
      <c r="K8" s="39">
        <f>J8/I8*100-100</f>
        <v>5.343732497793539</v>
      </c>
      <c r="N8" s="44"/>
    </row>
    <row r="9" spans="1:14" ht="15" customHeight="1">
      <c r="A9" s="50"/>
      <c r="B9" s="20" t="s">
        <v>4</v>
      </c>
      <c r="C9" s="21">
        <v>1602706</v>
      </c>
      <c r="D9" s="21">
        <v>1592997</v>
      </c>
      <c r="E9" s="39">
        <f>D9/C9*100-100</f>
        <v>-0.6057879611107637</v>
      </c>
      <c r="F9" s="21">
        <v>327547</v>
      </c>
      <c r="G9" s="21">
        <v>354118</v>
      </c>
      <c r="H9" s="39">
        <f>G9/F9*100-100</f>
        <v>8.112118260890796</v>
      </c>
      <c r="I9" s="21">
        <f>SUM(C9,F9)</f>
        <v>1930253</v>
      </c>
      <c r="J9" s="21">
        <f>SUM(D9,G9)</f>
        <v>1947115</v>
      </c>
      <c r="K9" s="39">
        <f>J9/I9*100-100</f>
        <v>0.8735642426148189</v>
      </c>
      <c r="N9" s="44"/>
    </row>
    <row r="10" spans="1:11" ht="24" customHeight="1">
      <c r="A10" s="51"/>
      <c r="B10" s="8" t="s">
        <v>11</v>
      </c>
      <c r="C10" s="40">
        <f>C9/C8</f>
        <v>3.491825494348436</v>
      </c>
      <c r="D10" s="40">
        <f>D9/D8</f>
        <v>3.337006910738563</v>
      </c>
      <c r="E10" s="41" t="s">
        <v>7</v>
      </c>
      <c r="F10" s="40">
        <f>F9/F8</f>
        <v>2.7823062221278403</v>
      </c>
      <c r="G10" s="40">
        <f>G9/G8</f>
        <v>2.720677945266522</v>
      </c>
      <c r="H10" s="41" t="s">
        <v>7</v>
      </c>
      <c r="I10" s="40">
        <f>I9/I8</f>
        <v>3.3469906175168584</v>
      </c>
      <c r="J10" s="40">
        <f>J9/J8</f>
        <v>3.2049640265270414</v>
      </c>
      <c r="K10" s="42" t="s">
        <v>7</v>
      </c>
    </row>
    <row r="11" spans="1:11" ht="15" customHeight="1">
      <c r="A11" s="50" t="s">
        <v>1</v>
      </c>
      <c r="B11" s="6" t="s">
        <v>3</v>
      </c>
      <c r="C11" s="7">
        <f>SUM(C5,C8)</f>
        <v>914779</v>
      </c>
      <c r="D11" s="7">
        <f>SUM(D5,D8)</f>
        <v>942053</v>
      </c>
      <c r="E11" s="39">
        <f>D11/C11*100-100</f>
        <v>2.9814851455925293</v>
      </c>
      <c r="F11" s="7">
        <f>SUM(F5,F8)</f>
        <v>223543</v>
      </c>
      <c r="G11" s="7">
        <f>SUM(G5,G8)</f>
        <v>239836</v>
      </c>
      <c r="H11" s="39">
        <f>G11/F11*100-100</f>
        <v>7.2885306182703005</v>
      </c>
      <c r="I11" s="7">
        <f>SUM(C11,F11)</f>
        <v>1138322</v>
      </c>
      <c r="J11" s="7">
        <f>SUM(D11,G11)</f>
        <v>1181889</v>
      </c>
      <c r="K11" s="39">
        <f>J11/I11*100-100</f>
        <v>3.827300183954989</v>
      </c>
    </row>
    <row r="12" spans="1:11" ht="15" customHeight="1">
      <c r="A12" s="50"/>
      <c r="B12" s="6" t="s">
        <v>4</v>
      </c>
      <c r="C12" s="7">
        <f>SUM(C6,C9)</f>
        <v>2692322</v>
      </c>
      <c r="D12" s="7">
        <f>SUM(D6,D9)</f>
        <v>2691497</v>
      </c>
      <c r="E12" s="39">
        <f>D12/C12*100-100</f>
        <v>-0.030642694298819606</v>
      </c>
      <c r="F12" s="7">
        <f>SUM(F6,F9)</f>
        <v>594421</v>
      </c>
      <c r="G12" s="7">
        <f>SUM(G6,G9)</f>
        <v>628864</v>
      </c>
      <c r="H12" s="39">
        <f>G12/F12*100-100</f>
        <v>5.794378058648661</v>
      </c>
      <c r="I12" s="7">
        <f>SUM(C12,F12)</f>
        <v>3286743</v>
      </c>
      <c r="J12" s="7">
        <f>SUM(D12,G12)</f>
        <v>3320361</v>
      </c>
      <c r="K12" s="39">
        <f>J12/I12*100-100</f>
        <v>1.0228362850396309</v>
      </c>
    </row>
    <row r="13" spans="1:11" ht="24" customHeight="1">
      <c r="A13" s="51"/>
      <c r="B13" s="8" t="s">
        <v>11</v>
      </c>
      <c r="C13" s="40">
        <f>C12/C11</f>
        <v>2.9431392718897134</v>
      </c>
      <c r="D13" s="40">
        <f>D12/D11</f>
        <v>2.8570547516965608</v>
      </c>
      <c r="E13" s="41" t="s">
        <v>7</v>
      </c>
      <c r="F13" s="40">
        <f>F12/F11</f>
        <v>2.659090197411684</v>
      </c>
      <c r="G13" s="40">
        <f>G12/G11</f>
        <v>2.6220584065778283</v>
      </c>
      <c r="H13" s="41" t="s">
        <v>7</v>
      </c>
      <c r="I13" s="40">
        <f>I12/I11</f>
        <v>2.887357882918893</v>
      </c>
      <c r="J13" s="40">
        <f>J12/J11</f>
        <v>2.8093678848013646</v>
      </c>
      <c r="K13" s="42" t="s">
        <v>7</v>
      </c>
    </row>
    <row r="14" spans="1:9" ht="15" customHeight="1">
      <c r="A14" s="15" t="s">
        <v>25</v>
      </c>
      <c r="B14" s="33"/>
      <c r="C14" s="23"/>
      <c r="D14" s="23"/>
      <c r="E14" s="23"/>
      <c r="F14" s="23"/>
      <c r="G14" s="23"/>
      <c r="H14" s="23"/>
      <c r="I14" s="23"/>
    </row>
    <row r="15" ht="15" customHeight="1">
      <c r="A15" s="46"/>
    </row>
    <row r="16" spans="1:10" ht="15" customHeight="1">
      <c r="A16" s="15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/>
  <headerFooter alignWithMargins="0">
    <oddFooter>&amp;L&amp;D</oddFooter>
  </headerFooter>
  <ignoredErrors>
    <ignoredError sqref="J7 E11:E12 J10 G7" formula="1"/>
    <ignoredError sqref="E10 F7 C7 H7 K7 I13 K10 H10 H13 C10:C13 F10:F13" evalError="1"/>
    <ignoredError sqref="I7 I10" evalError="1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8"/>
  <sheetViews>
    <sheetView zoomScale="125" zoomScaleNormal="125" zoomScalePageLayoutView="0" workbookViewId="0" topLeftCell="A1">
      <selection activeCell="F22" sqref="F22"/>
    </sheetView>
  </sheetViews>
  <sheetFormatPr defaultColWidth="11.42187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11.42187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20</v>
      </c>
      <c r="B2" s="2"/>
      <c r="C2" s="3"/>
      <c r="D2" s="3"/>
      <c r="E2" s="3"/>
      <c r="F2" s="3"/>
      <c r="G2" s="3"/>
      <c r="H2" s="3" t="s">
        <v>24</v>
      </c>
      <c r="I2" s="3"/>
      <c r="J2" s="3"/>
      <c r="K2" s="3"/>
    </row>
    <row r="3" spans="1:12" ht="15" customHeight="1">
      <c r="A3" s="57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  <c r="L3" s="12"/>
    </row>
    <row r="4" spans="1:11" s="5" customFormat="1" ht="15" customHeight="1">
      <c r="A4" s="58"/>
      <c r="B4" s="58"/>
      <c r="C4" s="13">
        <v>2018</v>
      </c>
      <c r="D4" s="13">
        <v>2019</v>
      </c>
      <c r="E4" s="13" t="s">
        <v>9</v>
      </c>
      <c r="F4" s="13">
        <v>2018</v>
      </c>
      <c r="G4" s="13">
        <v>2019</v>
      </c>
      <c r="H4" s="13" t="s">
        <v>9</v>
      </c>
      <c r="I4" s="13">
        <v>2018</v>
      </c>
      <c r="J4" s="13">
        <v>2019</v>
      </c>
      <c r="K4" s="13" t="s">
        <v>9</v>
      </c>
    </row>
    <row r="5" spans="1:15" ht="15" customHeight="1">
      <c r="A5" s="49" t="s">
        <v>5</v>
      </c>
      <c r="B5" s="6" t="s">
        <v>3</v>
      </c>
      <c r="C5" s="7">
        <v>151111</v>
      </c>
      <c r="D5" s="7">
        <v>158567</v>
      </c>
      <c r="E5" s="39">
        <f>D5/C5*100-100</f>
        <v>4.9341212750891685</v>
      </c>
      <c r="F5" s="7">
        <v>46288</v>
      </c>
      <c r="G5" s="7">
        <v>45741</v>
      </c>
      <c r="H5" s="39">
        <f>G5/F5*100-100</f>
        <v>-1.1817317663325326</v>
      </c>
      <c r="I5" s="7">
        <f>SUM(C5,F5)</f>
        <v>197399</v>
      </c>
      <c r="J5" s="7">
        <f>SUM(D5,G5)</f>
        <v>204308</v>
      </c>
      <c r="K5" s="39">
        <f>J5/I5*100-100</f>
        <v>3.500017730586279</v>
      </c>
      <c r="O5" s="44"/>
    </row>
    <row r="6" spans="1:15" ht="15" customHeight="1">
      <c r="A6" s="50"/>
      <c r="B6" s="6" t="s">
        <v>4</v>
      </c>
      <c r="C6" s="7">
        <v>506961</v>
      </c>
      <c r="D6" s="7">
        <v>502815</v>
      </c>
      <c r="E6" s="39">
        <f>D6/C6*100-100</f>
        <v>-0.817814388089019</v>
      </c>
      <c r="F6" s="7">
        <v>155318</v>
      </c>
      <c r="G6" s="7">
        <v>151150</v>
      </c>
      <c r="H6" s="39">
        <f>G6/F6*100-100</f>
        <v>-2.6835267000605256</v>
      </c>
      <c r="I6" s="7">
        <f>SUM(C6,F6)</f>
        <v>662279</v>
      </c>
      <c r="J6" s="7">
        <f>SUM(D6,G6)</f>
        <v>653965</v>
      </c>
      <c r="K6" s="39">
        <f>J6/I6*100-100</f>
        <v>-1.2553621660961625</v>
      </c>
      <c r="O6" s="44"/>
    </row>
    <row r="7" spans="1:12" ht="24" customHeight="1">
      <c r="A7" s="51"/>
      <c r="B7" s="17" t="s">
        <v>11</v>
      </c>
      <c r="C7" s="40">
        <f>C6/C5</f>
        <v>3.3548914374201746</v>
      </c>
      <c r="D7" s="40">
        <f>D6/D5</f>
        <v>3.1709939646963115</v>
      </c>
      <c r="E7" s="41" t="s">
        <v>7</v>
      </c>
      <c r="F7" s="40">
        <f>F6/F5</f>
        <v>3.3554701002419636</v>
      </c>
      <c r="G7" s="40">
        <f>G6/G5</f>
        <v>3.304475197306574</v>
      </c>
      <c r="H7" s="41" t="s">
        <v>7</v>
      </c>
      <c r="I7" s="40">
        <f>I6/I5</f>
        <v>3.355027127797</v>
      </c>
      <c r="J7" s="40">
        <f>J6/J5</f>
        <v>3.2008780860269788</v>
      </c>
      <c r="K7" s="42" t="s">
        <v>7</v>
      </c>
      <c r="L7" s="22"/>
    </row>
    <row r="8" spans="1:15" ht="15" customHeight="1">
      <c r="A8" s="49" t="s">
        <v>6</v>
      </c>
      <c r="B8" s="6" t="s">
        <v>3</v>
      </c>
      <c r="C8" s="7">
        <v>86749</v>
      </c>
      <c r="D8" s="7">
        <v>72685</v>
      </c>
      <c r="E8" s="39">
        <f>D8/C8*100-100</f>
        <v>-16.212290631592296</v>
      </c>
      <c r="F8" s="7">
        <v>27974</v>
      </c>
      <c r="G8" s="7">
        <v>27411</v>
      </c>
      <c r="H8" s="39">
        <f>G8/F8*100-100</f>
        <v>-2.012583112890539</v>
      </c>
      <c r="I8" s="7">
        <f>SUM(C8,F8)</f>
        <v>114723</v>
      </c>
      <c r="J8" s="7">
        <f>SUM(D8,G8)</f>
        <v>100096</v>
      </c>
      <c r="K8" s="39">
        <f>J8/I8*100-100</f>
        <v>-12.749840921175348</v>
      </c>
      <c r="O8" s="44"/>
    </row>
    <row r="9" spans="1:15" ht="15" customHeight="1">
      <c r="A9" s="50"/>
      <c r="B9" s="6" t="s">
        <v>4</v>
      </c>
      <c r="C9" s="7">
        <v>367817</v>
      </c>
      <c r="D9" s="7">
        <v>273376</v>
      </c>
      <c r="E9" s="39">
        <f>D9/C9*100-100</f>
        <v>-25.67608348716888</v>
      </c>
      <c r="F9" s="7">
        <v>107080</v>
      </c>
      <c r="G9" s="7">
        <v>104460</v>
      </c>
      <c r="H9" s="39">
        <f>G9/F9*100-100</f>
        <v>-2.44676877101233</v>
      </c>
      <c r="I9" s="7">
        <f>SUM(C9,F9)</f>
        <v>474897</v>
      </c>
      <c r="J9" s="7">
        <f>SUM(D9,G9)</f>
        <v>377836</v>
      </c>
      <c r="K9" s="39">
        <f>J9/I9*100-100</f>
        <v>-20.438326626615876</v>
      </c>
      <c r="O9" s="44"/>
    </row>
    <row r="10" spans="1:11" ht="24" customHeight="1">
      <c r="A10" s="51"/>
      <c r="B10" s="17" t="s">
        <v>11</v>
      </c>
      <c r="C10" s="40">
        <f>C9/C8</f>
        <v>4.240014294112901</v>
      </c>
      <c r="D10" s="40">
        <f>D9/D8</f>
        <v>3.761106142945587</v>
      </c>
      <c r="E10" s="41" t="s">
        <v>7</v>
      </c>
      <c r="F10" s="40">
        <f>F9/F8</f>
        <v>3.8278401372703224</v>
      </c>
      <c r="G10" s="40">
        <f>G9/G8</f>
        <v>3.8108788442596038</v>
      </c>
      <c r="H10" s="41" t="s">
        <v>7</v>
      </c>
      <c r="I10" s="40">
        <f>I9/I8</f>
        <v>4.139509950053608</v>
      </c>
      <c r="J10" s="40">
        <f>J9/J8</f>
        <v>3.774736253196931</v>
      </c>
      <c r="K10" s="42" t="s">
        <v>7</v>
      </c>
    </row>
    <row r="11" spans="1:11" ht="15" customHeight="1">
      <c r="A11" s="50" t="s">
        <v>1</v>
      </c>
      <c r="B11" s="6" t="s">
        <v>3</v>
      </c>
      <c r="C11" s="7">
        <f>SUM(C5,C8)</f>
        <v>237860</v>
      </c>
      <c r="D11" s="7">
        <f>SUM(D5,D8)</f>
        <v>231252</v>
      </c>
      <c r="E11" s="39">
        <f>D11/C11*100-100</f>
        <v>-2.7781047675102997</v>
      </c>
      <c r="F11" s="7">
        <f>SUM(F5,F8)</f>
        <v>74262</v>
      </c>
      <c r="G11" s="7">
        <f>SUM(G5,G8)</f>
        <v>73152</v>
      </c>
      <c r="H11" s="39">
        <f>G11/F11*100-100</f>
        <v>-1.4947079259917615</v>
      </c>
      <c r="I11" s="7">
        <f>SUM(C11,F11)</f>
        <v>312122</v>
      </c>
      <c r="J11" s="7">
        <f>SUM(D11,G11)</f>
        <v>304404</v>
      </c>
      <c r="K11" s="39">
        <f>J11/I11*100-100</f>
        <v>-2.4727510396575667</v>
      </c>
    </row>
    <row r="12" spans="1:11" ht="15" customHeight="1">
      <c r="A12" s="50"/>
      <c r="B12" s="6" t="s">
        <v>4</v>
      </c>
      <c r="C12" s="7">
        <f>SUM(C6,C9)</f>
        <v>874778</v>
      </c>
      <c r="D12" s="7">
        <f>SUM(D6,D9)</f>
        <v>776191</v>
      </c>
      <c r="E12" s="39">
        <f>D12/C12*100-100</f>
        <v>-11.269945060346743</v>
      </c>
      <c r="F12" s="7">
        <f>SUM(F6,F9)</f>
        <v>262398</v>
      </c>
      <c r="G12" s="7">
        <f>SUM(G6,G9)</f>
        <v>255610</v>
      </c>
      <c r="H12" s="39">
        <f>G12/F12*100-100</f>
        <v>-2.586909961203972</v>
      </c>
      <c r="I12" s="7">
        <f>SUM(C12,F12)</f>
        <v>1137176</v>
      </c>
      <c r="J12" s="7">
        <f>SUM(D12,G12)</f>
        <v>1031801</v>
      </c>
      <c r="K12" s="39">
        <f>J12/I12*100-100</f>
        <v>-9.266375653372918</v>
      </c>
    </row>
    <row r="13" spans="1:11" ht="24" customHeight="1">
      <c r="A13" s="51"/>
      <c r="B13" s="8" t="s">
        <v>11</v>
      </c>
      <c r="C13" s="40">
        <f>C12/C11</f>
        <v>3.6777011687547296</v>
      </c>
      <c r="D13" s="40">
        <f>D12/D11</f>
        <v>3.3564725926694687</v>
      </c>
      <c r="E13" s="41" t="s">
        <v>7</v>
      </c>
      <c r="F13" s="40">
        <f>F12/F11</f>
        <v>3.5334087420214915</v>
      </c>
      <c r="G13" s="40">
        <f>G12/G11</f>
        <v>3.4942311898512686</v>
      </c>
      <c r="H13" s="41" t="s">
        <v>7</v>
      </c>
      <c r="I13" s="40">
        <f>I12/I11</f>
        <v>3.6433702206188605</v>
      </c>
      <c r="J13" s="40">
        <f>J12/J11</f>
        <v>3.389577666522122</v>
      </c>
      <c r="K13" s="42" t="s">
        <v>7</v>
      </c>
    </row>
    <row r="14" spans="1:9" ht="15" customHeight="1">
      <c r="A14" s="15" t="s">
        <v>25</v>
      </c>
      <c r="B14" s="33"/>
      <c r="C14" s="23"/>
      <c r="D14" s="23"/>
      <c r="E14" s="23"/>
      <c r="F14" s="23"/>
      <c r="G14" s="23"/>
      <c r="H14" s="23"/>
      <c r="I14" s="23"/>
    </row>
    <row r="15" ht="15" customHeight="1">
      <c r="A15" s="46"/>
    </row>
    <row r="16" spans="1:10" ht="15" customHeight="1">
      <c r="A16" s="15"/>
      <c r="J16" s="1"/>
    </row>
    <row r="17" ht="15" customHeight="1">
      <c r="J17" s="1"/>
    </row>
    <row r="18" ht="15" customHeight="1">
      <c r="I18" s="44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/>
  <headerFooter alignWithMargins="0">
    <oddFooter>&amp;L&amp;D</oddFooter>
  </headerFooter>
  <ignoredErrors>
    <ignoredError sqref="I11:I12 J13 E11:E12 G7" formula="1"/>
    <ignoredError sqref="I10 I7 J10 J7 I13" evalError="1" formula="1"/>
    <ignoredError sqref="E7 C7 E13 F7 H7 K7 K10 H10 E10 C10:C13 F10:F13" evalErro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7"/>
  <sheetViews>
    <sheetView zoomScale="125" zoomScaleNormal="125" zoomScalePageLayoutView="0" workbookViewId="0" topLeftCell="A1">
      <selection activeCell="J21" sqref="J21"/>
    </sheetView>
  </sheetViews>
  <sheetFormatPr defaultColWidth="11.42187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11.42187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21</v>
      </c>
      <c r="B2" s="2"/>
      <c r="C2" s="3"/>
      <c r="D2" s="3"/>
      <c r="E2" s="3"/>
      <c r="F2" s="3"/>
      <c r="G2" s="3"/>
      <c r="H2" s="3" t="s">
        <v>24</v>
      </c>
      <c r="I2" s="3"/>
      <c r="J2" s="3"/>
      <c r="K2" s="3"/>
    </row>
    <row r="3" spans="1:11" ht="15" customHeight="1">
      <c r="A3" s="57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2" s="5" customFormat="1" ht="15" customHeight="1">
      <c r="A4" s="58"/>
      <c r="B4" s="58"/>
      <c r="C4" s="13">
        <v>2018</v>
      </c>
      <c r="D4" s="13">
        <v>2019</v>
      </c>
      <c r="E4" s="13" t="s">
        <v>9</v>
      </c>
      <c r="F4" s="13">
        <v>2018</v>
      </c>
      <c r="G4" s="13">
        <v>2019</v>
      </c>
      <c r="H4" s="13" t="s">
        <v>9</v>
      </c>
      <c r="I4" s="13">
        <v>2018</v>
      </c>
      <c r="J4" s="13">
        <v>2019</v>
      </c>
      <c r="K4" s="13" t="s">
        <v>9</v>
      </c>
      <c r="L4" s="11"/>
    </row>
    <row r="5" spans="1:15" ht="15" customHeight="1">
      <c r="A5" s="49" t="s">
        <v>5</v>
      </c>
      <c r="B5" s="20" t="s">
        <v>3</v>
      </c>
      <c r="C5" s="21">
        <v>173580</v>
      </c>
      <c r="D5" s="21">
        <v>176649</v>
      </c>
      <c r="E5" s="39">
        <f>D5/C5*100-100</f>
        <v>1.7680608365018884</v>
      </c>
      <c r="F5" s="21">
        <v>55125</v>
      </c>
      <c r="G5" s="21">
        <v>57428</v>
      </c>
      <c r="H5" s="39">
        <f>G5/F5*100-100</f>
        <v>4.177777777777763</v>
      </c>
      <c r="I5" s="21">
        <f>SUM(C5,F5)</f>
        <v>228705</v>
      </c>
      <c r="J5" s="21">
        <f>SUM(D5,G5)</f>
        <v>234077</v>
      </c>
      <c r="K5" s="39">
        <f>J5/I5*100-100</f>
        <v>2.3488773747841094</v>
      </c>
      <c r="O5" s="44"/>
    </row>
    <row r="6" spans="1:15" ht="15" customHeight="1">
      <c r="A6" s="50"/>
      <c r="B6" s="20" t="s">
        <v>4</v>
      </c>
      <c r="C6" s="21">
        <v>522612</v>
      </c>
      <c r="D6" s="21">
        <v>543907</v>
      </c>
      <c r="E6" s="39">
        <f>D6/C6*100-100</f>
        <v>4.074724652323326</v>
      </c>
      <c r="F6" s="21">
        <v>148811</v>
      </c>
      <c r="G6" s="21">
        <v>151517</v>
      </c>
      <c r="H6" s="39">
        <f>G6/F6*100-100</f>
        <v>1.8184139613335049</v>
      </c>
      <c r="I6" s="21">
        <f>SUM(C6,F6)</f>
        <v>671423</v>
      </c>
      <c r="J6" s="21">
        <f>SUM(D6,G6)</f>
        <v>695424</v>
      </c>
      <c r="K6" s="39">
        <f>J6/I6*100-100</f>
        <v>3.5746466832384414</v>
      </c>
      <c r="O6" s="44"/>
    </row>
    <row r="7" spans="1:11" ht="24" customHeight="1">
      <c r="A7" s="51"/>
      <c r="B7" s="8" t="s">
        <v>11</v>
      </c>
      <c r="C7" s="40">
        <f>C6/C5</f>
        <v>3.0107846526097477</v>
      </c>
      <c r="D7" s="40">
        <f>D6/D5</f>
        <v>3.0790267706015886</v>
      </c>
      <c r="E7" s="41" t="s">
        <v>7</v>
      </c>
      <c r="F7" s="40">
        <f>F6/F5</f>
        <v>2.699519274376417</v>
      </c>
      <c r="G7" s="40">
        <f>G6/G5</f>
        <v>2.6383819739499894</v>
      </c>
      <c r="H7" s="41" t="s">
        <v>7</v>
      </c>
      <c r="I7" s="40">
        <f>I6/I5</f>
        <v>2.9357600402264925</v>
      </c>
      <c r="J7" s="40">
        <f>J6/J5</f>
        <v>2.9709198255274973</v>
      </c>
      <c r="K7" s="42" t="s">
        <v>7</v>
      </c>
    </row>
    <row r="8" spans="1:15" ht="15" customHeight="1">
      <c r="A8" s="50" t="s">
        <v>6</v>
      </c>
      <c r="B8" s="20" t="s">
        <v>3</v>
      </c>
      <c r="C8" s="21">
        <v>137207</v>
      </c>
      <c r="D8" s="21">
        <v>157287</v>
      </c>
      <c r="E8" s="39">
        <f>D8/C8*100-100</f>
        <v>14.634821838535927</v>
      </c>
      <c r="F8" s="21">
        <v>49435</v>
      </c>
      <c r="G8" s="21">
        <v>52126</v>
      </c>
      <c r="H8" s="39">
        <f>G8/F8*100-100</f>
        <v>5.4435116820066725</v>
      </c>
      <c r="I8" s="21">
        <f>SUM(C8,F8)</f>
        <v>186642</v>
      </c>
      <c r="J8" s="21">
        <f>SUM(D8,G8)</f>
        <v>209413</v>
      </c>
      <c r="K8" s="39">
        <f>J8/I8*100-100</f>
        <v>12.200362190718053</v>
      </c>
      <c r="O8" s="44"/>
    </row>
    <row r="9" spans="1:15" ht="15" customHeight="1">
      <c r="A9" s="50"/>
      <c r="B9" s="20" t="s">
        <v>4</v>
      </c>
      <c r="C9" s="21">
        <v>522684</v>
      </c>
      <c r="D9" s="21">
        <v>542133</v>
      </c>
      <c r="E9" s="39">
        <f>D9/C9*100-100</f>
        <v>3.7209862938218947</v>
      </c>
      <c r="F9" s="21">
        <v>135999</v>
      </c>
      <c r="G9" s="21">
        <v>137505</v>
      </c>
      <c r="H9" s="39">
        <f>G9/F9*100-100</f>
        <v>1.10736108353737</v>
      </c>
      <c r="I9" s="21">
        <f>SUM(C9,F9)</f>
        <v>658683</v>
      </c>
      <c r="J9" s="21">
        <f>SUM(D9,G9)</f>
        <v>679638</v>
      </c>
      <c r="K9" s="39">
        <f>J9/I9*100-100</f>
        <v>3.1813482357977847</v>
      </c>
      <c r="O9" s="44"/>
    </row>
    <row r="10" spans="1:12" ht="24" customHeight="1">
      <c r="A10" s="51"/>
      <c r="B10" s="8" t="s">
        <v>11</v>
      </c>
      <c r="C10" s="40">
        <f>C9/C8</f>
        <v>3.8094557857835243</v>
      </c>
      <c r="D10" s="40">
        <f>D9/D8</f>
        <v>3.44677563943619</v>
      </c>
      <c r="E10" s="41" t="s">
        <v>7</v>
      </c>
      <c r="F10" s="40">
        <f>F9/F8</f>
        <v>2.7510670577526044</v>
      </c>
      <c r="G10" s="40">
        <f>G9/G8</f>
        <v>2.637935003645014</v>
      </c>
      <c r="H10" s="41" t="s">
        <v>7</v>
      </c>
      <c r="I10" s="40">
        <f>I9/I8</f>
        <v>3.529125277268782</v>
      </c>
      <c r="J10" s="40">
        <f>J9/J8</f>
        <v>3.245443215082158</v>
      </c>
      <c r="K10" s="42" t="s">
        <v>7</v>
      </c>
      <c r="L10" s="43"/>
    </row>
    <row r="11" spans="1:11" ht="15" customHeight="1">
      <c r="A11" s="50" t="s">
        <v>1</v>
      </c>
      <c r="B11" s="6" t="s">
        <v>3</v>
      </c>
      <c r="C11" s="7">
        <f>SUM(C5,C8)</f>
        <v>310787</v>
      </c>
      <c r="D11" s="7">
        <f>SUM(D5,D8)</f>
        <v>333936</v>
      </c>
      <c r="E11" s="39">
        <f>D11/C11*100-100</f>
        <v>7.448509751051361</v>
      </c>
      <c r="F11" s="7">
        <f>SUM(F5,F8)</f>
        <v>104560</v>
      </c>
      <c r="G11" s="7">
        <f>SUM(G5,G8)</f>
        <v>109554</v>
      </c>
      <c r="H11" s="39">
        <f>G11/F11*100-100</f>
        <v>4.776205049732212</v>
      </c>
      <c r="I11" s="7">
        <f>SUM(C11,F11)</f>
        <v>415347</v>
      </c>
      <c r="J11" s="7">
        <f>SUM(D11,G11)</f>
        <v>443490</v>
      </c>
      <c r="K11" s="39">
        <f>J11/I11*100-100</f>
        <v>6.775780251211643</v>
      </c>
    </row>
    <row r="12" spans="1:11" ht="15" customHeight="1">
      <c r="A12" s="50"/>
      <c r="B12" s="6" t="s">
        <v>4</v>
      </c>
      <c r="C12" s="7">
        <f>SUM(C6,C9)</f>
        <v>1045296</v>
      </c>
      <c r="D12" s="7">
        <f>SUM(D6,D9)</f>
        <v>1086040</v>
      </c>
      <c r="E12" s="39">
        <f>D12/C12*100-100</f>
        <v>3.897843290321589</v>
      </c>
      <c r="F12" s="7">
        <f>SUM(F6,F9)</f>
        <v>284810</v>
      </c>
      <c r="G12" s="7">
        <f>SUM(G6,G9)</f>
        <v>289022</v>
      </c>
      <c r="H12" s="39">
        <f>G12/F12*100-100</f>
        <v>1.4788806572802997</v>
      </c>
      <c r="I12" s="7">
        <f>SUM(C12,F12)</f>
        <v>1330106</v>
      </c>
      <c r="J12" s="7">
        <f>SUM(D12,G12)</f>
        <v>1375062</v>
      </c>
      <c r="K12" s="39">
        <f>J12/I12*100-100</f>
        <v>3.379881001965245</v>
      </c>
    </row>
    <row r="13" spans="1:11" ht="24" customHeight="1">
      <c r="A13" s="51"/>
      <c r="B13" s="8" t="s">
        <v>11</v>
      </c>
      <c r="C13" s="40">
        <f>C12/C11</f>
        <v>3.3633839253250617</v>
      </c>
      <c r="D13" s="40">
        <f>D12/D11</f>
        <v>3.2522399501700923</v>
      </c>
      <c r="E13" s="41" t="s">
        <v>7</v>
      </c>
      <c r="F13" s="40">
        <f>F12/F11</f>
        <v>2.723890589135425</v>
      </c>
      <c r="G13" s="40">
        <f>G12/G11</f>
        <v>2.638169304635157</v>
      </c>
      <c r="H13" s="41" t="s">
        <v>7</v>
      </c>
      <c r="I13" s="40">
        <f>I12/I11</f>
        <v>3.2023970318793684</v>
      </c>
      <c r="J13" s="40">
        <f>J12/J11</f>
        <v>3.100547926672529</v>
      </c>
      <c r="K13" s="42" t="s">
        <v>7</v>
      </c>
    </row>
    <row r="14" spans="1:9" ht="15" customHeight="1">
      <c r="A14" s="15" t="s">
        <v>25</v>
      </c>
      <c r="B14" s="33"/>
      <c r="C14" s="23"/>
      <c r="D14" s="23"/>
      <c r="E14" s="23"/>
      <c r="F14" s="23"/>
      <c r="G14" s="23"/>
      <c r="H14" s="23"/>
      <c r="I14" s="23"/>
    </row>
    <row r="15" ht="15" customHeight="1">
      <c r="A15" s="46"/>
    </row>
    <row r="16" spans="1:10" ht="15" customHeight="1">
      <c r="A16" s="15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/>
  <headerFooter alignWithMargins="0">
    <oddFooter>&amp;L&amp;D</oddFooter>
  </headerFooter>
  <ignoredErrors>
    <ignoredError sqref="E11:E12 G7" formula="1"/>
    <ignoredError sqref="E13 I10:J10 I7:J7" evalError="1" formula="1"/>
    <ignoredError sqref="E7 H7 K7 I13 F13 F7 C7 K10 H13 H10 E10 C10:C13 F10" evalErro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="125" zoomScaleNormal="125" zoomScalePageLayoutView="0" workbookViewId="0" topLeftCell="A1">
      <selection activeCell="F27" sqref="F27"/>
    </sheetView>
  </sheetViews>
  <sheetFormatPr defaultColWidth="11.421875" defaultRowHeight="15" customHeight="1"/>
  <cols>
    <col min="1" max="1" width="11.140625" style="4" customWidth="1"/>
    <col min="2" max="2" width="9.8515625" style="10" bestFit="1" customWidth="1"/>
    <col min="3" max="4" width="8.7109375" style="4" customWidth="1"/>
    <col min="5" max="5" width="6.28125" style="4" customWidth="1"/>
    <col min="6" max="7" width="8.7109375" style="4" customWidth="1"/>
    <col min="8" max="8" width="6.28125" style="4" customWidth="1"/>
    <col min="9" max="10" width="8.7109375" style="4" customWidth="1"/>
    <col min="11" max="11" width="6.28125" style="4" customWidth="1"/>
    <col min="12" max="16384" width="11.421875" style="4" customWidth="1"/>
  </cols>
  <sheetData>
    <row r="1" spans="1:11" ht="15" customHeight="1">
      <c r="A1" s="16" t="s">
        <v>12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3" t="s">
        <v>22</v>
      </c>
      <c r="B2" s="2"/>
      <c r="C2" s="3"/>
      <c r="D2" s="3"/>
      <c r="E2" s="3"/>
      <c r="F2" s="3"/>
      <c r="G2" s="3"/>
      <c r="H2" s="3" t="s">
        <v>24</v>
      </c>
      <c r="I2" s="3"/>
      <c r="J2" s="3"/>
      <c r="K2" s="3"/>
    </row>
    <row r="3" spans="1:11" ht="15" customHeight="1">
      <c r="A3" s="57" t="s">
        <v>10</v>
      </c>
      <c r="B3" s="57" t="s">
        <v>2</v>
      </c>
      <c r="C3" s="48" t="s">
        <v>0</v>
      </c>
      <c r="D3" s="48"/>
      <c r="E3" s="48"/>
      <c r="F3" s="48" t="s">
        <v>8</v>
      </c>
      <c r="G3" s="48"/>
      <c r="H3" s="48"/>
      <c r="I3" s="48" t="s">
        <v>1</v>
      </c>
      <c r="J3" s="48"/>
      <c r="K3" s="48"/>
    </row>
    <row r="4" spans="1:11" s="5" customFormat="1" ht="15" customHeight="1">
      <c r="A4" s="58"/>
      <c r="B4" s="58"/>
      <c r="C4" s="13">
        <v>2018</v>
      </c>
      <c r="D4" s="13">
        <v>2019</v>
      </c>
      <c r="E4" s="13" t="s">
        <v>9</v>
      </c>
      <c r="F4" s="13">
        <v>2018</v>
      </c>
      <c r="G4" s="13">
        <v>2019</v>
      </c>
      <c r="H4" s="13" t="s">
        <v>9</v>
      </c>
      <c r="I4" s="13">
        <v>2018</v>
      </c>
      <c r="J4" s="13">
        <v>2019</v>
      </c>
      <c r="K4" s="13" t="s">
        <v>9</v>
      </c>
    </row>
    <row r="5" spans="1:14" ht="15" customHeight="1">
      <c r="A5" s="49" t="s">
        <v>5</v>
      </c>
      <c r="B5" s="18" t="s">
        <v>3</v>
      </c>
      <c r="C5" s="19">
        <v>338924</v>
      </c>
      <c r="D5" s="19">
        <v>344520</v>
      </c>
      <c r="E5" s="39">
        <f>D5/C5*100-100</f>
        <v>1.6511076229479045</v>
      </c>
      <c r="F5" s="21">
        <v>130798</v>
      </c>
      <c r="G5" s="21">
        <v>122546</v>
      </c>
      <c r="H5" s="39">
        <f>G5/F5*100-100</f>
        <v>-6.308964968883316</v>
      </c>
      <c r="I5" s="19">
        <f>SUM(C5,F5)</f>
        <v>469722</v>
      </c>
      <c r="J5" s="19">
        <f>SUM(D5,G5)</f>
        <v>467066</v>
      </c>
      <c r="K5" s="39">
        <f>J5/I5*100-100</f>
        <v>-0.56544083521743</v>
      </c>
      <c r="N5" s="44"/>
    </row>
    <row r="6" spans="1:14" ht="15" customHeight="1">
      <c r="A6" s="50"/>
      <c r="B6" s="20" t="s">
        <v>4</v>
      </c>
      <c r="C6" s="21">
        <v>1120383</v>
      </c>
      <c r="D6" s="21">
        <v>1063488</v>
      </c>
      <c r="E6" s="39">
        <f>D6/C6*100-100</f>
        <v>-5.07817416008632</v>
      </c>
      <c r="F6" s="21">
        <v>445958</v>
      </c>
      <c r="G6" s="21">
        <v>416055</v>
      </c>
      <c r="H6" s="39">
        <f>G6/F6*100-100</f>
        <v>-6.7053399647500385</v>
      </c>
      <c r="I6" s="21">
        <f>SUM(C6,F6)</f>
        <v>1566341</v>
      </c>
      <c r="J6" s="21">
        <f>SUM(D6,G6)</f>
        <v>1479543</v>
      </c>
      <c r="K6" s="39">
        <f>J6/I6*100-100</f>
        <v>-5.541449786476889</v>
      </c>
      <c r="N6" s="44"/>
    </row>
    <row r="7" spans="1:11" ht="24" customHeight="1">
      <c r="A7" s="51"/>
      <c r="B7" s="8" t="s">
        <v>11</v>
      </c>
      <c r="C7" s="40">
        <f>C6/C5</f>
        <v>3.3057057039336253</v>
      </c>
      <c r="D7" s="40">
        <f>D6/D5</f>
        <v>3.0868686868686868</v>
      </c>
      <c r="E7" s="41" t="s">
        <v>7</v>
      </c>
      <c r="F7" s="40">
        <f>F6/F5</f>
        <v>3.409516965091209</v>
      </c>
      <c r="G7" s="40">
        <f>G6/G5</f>
        <v>3.395092455078093</v>
      </c>
      <c r="H7" s="41" t="s">
        <v>7</v>
      </c>
      <c r="I7" s="40">
        <f>I6/I5</f>
        <v>3.334612813536517</v>
      </c>
      <c r="J7" s="40">
        <f>J6/J5</f>
        <v>3.1677386065352646</v>
      </c>
      <c r="K7" s="42" t="s">
        <v>7</v>
      </c>
    </row>
    <row r="8" spans="1:11" ht="15" customHeight="1">
      <c r="A8" s="50" t="s">
        <v>6</v>
      </c>
      <c r="B8" s="20" t="s">
        <v>3</v>
      </c>
      <c r="C8" s="21">
        <v>153906</v>
      </c>
      <c r="D8" s="21">
        <v>156846</v>
      </c>
      <c r="E8" s="39">
        <f>D8/C8*100-100</f>
        <v>1.9102569100619888</v>
      </c>
      <c r="F8" s="21">
        <v>65035</v>
      </c>
      <c r="G8" s="21">
        <v>66640</v>
      </c>
      <c r="H8" s="39">
        <f>G8/F8*100-100</f>
        <v>2.4679018989774733</v>
      </c>
      <c r="I8" s="21">
        <f>SUM(C8,F8)</f>
        <v>218941</v>
      </c>
      <c r="J8" s="21">
        <f>SUM(D8,G8)</f>
        <v>223486</v>
      </c>
      <c r="K8" s="39">
        <f>J8/I8*100-100</f>
        <v>2.0759017269492688</v>
      </c>
    </row>
    <row r="9" spans="1:14" ht="15" customHeight="1">
      <c r="A9" s="50"/>
      <c r="B9" s="20" t="s">
        <v>4</v>
      </c>
      <c r="C9" s="21">
        <v>597141</v>
      </c>
      <c r="D9" s="21">
        <v>566264</v>
      </c>
      <c r="E9" s="39">
        <f>D9/C9*100-100</f>
        <v>-5.170805555136894</v>
      </c>
      <c r="F9" s="21">
        <v>218405</v>
      </c>
      <c r="G9" s="21">
        <v>220231</v>
      </c>
      <c r="H9" s="39">
        <f>G9/F9*100-100</f>
        <v>0.8360614454797144</v>
      </c>
      <c r="I9" s="21">
        <f>SUM(C9,F9)</f>
        <v>815546</v>
      </c>
      <c r="J9" s="21">
        <f>SUM(D9,G9)</f>
        <v>786495</v>
      </c>
      <c r="K9" s="39">
        <f>J9/I9*100-100</f>
        <v>-3.5621534530241092</v>
      </c>
      <c r="N9" s="44"/>
    </row>
    <row r="10" spans="1:14" ht="24" customHeight="1">
      <c r="A10" s="51"/>
      <c r="B10" s="8" t="s">
        <v>11</v>
      </c>
      <c r="C10" s="40">
        <f>C9/C8</f>
        <v>3.8799072160929398</v>
      </c>
      <c r="D10" s="40">
        <f>D9/D8</f>
        <v>3.610318401489359</v>
      </c>
      <c r="E10" s="41" t="s">
        <v>7</v>
      </c>
      <c r="F10" s="40">
        <f>F9/F8</f>
        <v>3.358268624586761</v>
      </c>
      <c r="G10" s="40">
        <f>G9/G8</f>
        <v>3.3047869147659066</v>
      </c>
      <c r="H10" s="41" t="s">
        <v>7</v>
      </c>
      <c r="I10" s="40">
        <f>I9/I8</f>
        <v>3.7249578653609876</v>
      </c>
      <c r="J10" s="40">
        <f>J9/J8</f>
        <v>3.5192137315089087</v>
      </c>
      <c r="K10" s="42" t="s">
        <v>7</v>
      </c>
      <c r="N10" s="44"/>
    </row>
    <row r="11" spans="1:11" ht="15" customHeight="1">
      <c r="A11" s="50" t="s">
        <v>1</v>
      </c>
      <c r="B11" s="6" t="s">
        <v>3</v>
      </c>
      <c r="C11" s="7">
        <f>SUM(C5,C8)</f>
        <v>492830</v>
      </c>
      <c r="D11" s="7">
        <f>SUM(D5,D8)</f>
        <v>501366</v>
      </c>
      <c r="E11" s="39">
        <f>D11/C11*100-100</f>
        <v>1.7320374165533678</v>
      </c>
      <c r="F11" s="7">
        <f>SUM(F5,F8)</f>
        <v>195833</v>
      </c>
      <c r="G11" s="7">
        <f>SUM(G5,G8)</f>
        <v>189186</v>
      </c>
      <c r="H11" s="39">
        <f>G11/F11*100-100</f>
        <v>-3.3942185433507177</v>
      </c>
      <c r="I11" s="7">
        <f>SUM(C11,F11)</f>
        <v>688663</v>
      </c>
      <c r="J11" s="7">
        <f>SUM(D11,G11)</f>
        <v>690552</v>
      </c>
      <c r="K11" s="39">
        <f>J11/I11*100-100</f>
        <v>0.27429962114997863</v>
      </c>
    </row>
    <row r="12" spans="1:11" ht="15" customHeight="1">
      <c r="A12" s="50"/>
      <c r="B12" s="6" t="s">
        <v>4</v>
      </c>
      <c r="C12" s="7">
        <f>SUM(C6,C9)</f>
        <v>1717524</v>
      </c>
      <c r="D12" s="7">
        <f>SUM(D6,D9)</f>
        <v>1629752</v>
      </c>
      <c r="E12" s="39">
        <f>D12/C12*100-100</f>
        <v>-5.110379825842315</v>
      </c>
      <c r="F12" s="7">
        <f>SUM(F6,F9)</f>
        <v>664363</v>
      </c>
      <c r="G12" s="7">
        <f>SUM(G6,G9)</f>
        <v>636286</v>
      </c>
      <c r="H12" s="39">
        <f>G12/F12*100-100</f>
        <v>-4.226153473327074</v>
      </c>
      <c r="I12" s="7">
        <f>SUM(C12,F12)</f>
        <v>2381887</v>
      </c>
      <c r="J12" s="7">
        <f>SUM(D12,G12)</f>
        <v>2266038</v>
      </c>
      <c r="K12" s="39">
        <f>J12/I12*100-100</f>
        <v>-4.863748784052319</v>
      </c>
    </row>
    <row r="13" spans="1:11" ht="24" customHeight="1">
      <c r="A13" s="51"/>
      <c r="B13" s="8" t="s">
        <v>11</v>
      </c>
      <c r="C13" s="40">
        <f>C12/C11</f>
        <v>3.4850232331635653</v>
      </c>
      <c r="D13" s="40">
        <f>D12/D11</f>
        <v>3.2506232971521802</v>
      </c>
      <c r="E13" s="41" t="s">
        <v>7</v>
      </c>
      <c r="F13" s="40">
        <f>F12/F11</f>
        <v>3.392497689357769</v>
      </c>
      <c r="G13" s="40">
        <f>G12/G11</f>
        <v>3.3632826953368644</v>
      </c>
      <c r="H13" s="41" t="s">
        <v>7</v>
      </c>
      <c r="I13" s="40">
        <f>I12/I11</f>
        <v>3.458712026056286</v>
      </c>
      <c r="J13" s="40">
        <f>J12/J11</f>
        <v>3.281487853195704</v>
      </c>
      <c r="K13" s="42" t="s">
        <v>7</v>
      </c>
    </row>
    <row r="14" spans="1:9" ht="15" customHeight="1">
      <c r="A14" s="15" t="s">
        <v>25</v>
      </c>
      <c r="B14" s="33"/>
      <c r="C14" s="23"/>
      <c r="D14" s="23"/>
      <c r="E14" s="23"/>
      <c r="F14" s="23"/>
      <c r="G14" s="23"/>
      <c r="H14" s="23"/>
      <c r="I14" s="23"/>
    </row>
    <row r="15" ht="15" customHeight="1">
      <c r="A15" s="46"/>
    </row>
    <row r="16" spans="1:10" ht="15" customHeight="1">
      <c r="A16" s="15"/>
      <c r="J16" s="1"/>
    </row>
    <row r="17" ht="15" customHeight="1">
      <c r="J17" s="1"/>
    </row>
  </sheetData>
  <sheetProtection/>
  <mergeCells count="8">
    <mergeCell ref="I3:K3"/>
    <mergeCell ref="A5:A7"/>
    <mergeCell ref="A8:A10"/>
    <mergeCell ref="A11:A13"/>
    <mergeCell ref="C3:E3"/>
    <mergeCell ref="F3:H3"/>
    <mergeCell ref="A3:A4"/>
    <mergeCell ref="B3:B4"/>
  </mergeCells>
  <printOptions/>
  <pageMargins left="0.75" right="0.75" top="1" bottom="1" header="0.5" footer="0.5"/>
  <pageSetup horizontalDpi="600" verticalDpi="600" orientation="landscape" paperSize="9"/>
  <headerFooter alignWithMargins="0">
    <oddFooter>&amp;L&amp;D</oddFooter>
  </headerFooter>
  <ignoredErrors>
    <ignoredError sqref="J10 K7 G7 E11:E12" formula="1"/>
    <ignoredError sqref="I7:J7 I10" evalError="1" formula="1"/>
    <ignoredError sqref="E7 C7 F7 E13:F13 F10 H10 I13 K10 E10 K13 H13 C10:C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Lillo</cp:lastModifiedBy>
  <cp:lastPrinted>2019-04-10T10:44:26Z</cp:lastPrinted>
  <dcterms:created xsi:type="dcterms:W3CDTF">2011-09-16T08:49:03Z</dcterms:created>
  <dcterms:modified xsi:type="dcterms:W3CDTF">2020-07-10T10:22:23Z</dcterms:modified>
  <cp:category/>
  <cp:version/>
  <cp:contentType/>
  <cp:contentStatus/>
</cp:coreProperties>
</file>